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185" tabRatio="929" activeTab="0"/>
  </bookViews>
  <sheets>
    <sheet name="BOQ" sheetId="1" r:id="rId1"/>
  </sheets>
  <externalReferences>
    <externalReference r:id="rId4"/>
    <externalReference r:id="rId5"/>
  </externalReferences>
  <definedNames>
    <definedName name="_xlnm.Print_Titles" localSheetId="0">'BOQ'!$3:$3</definedName>
  </definedNames>
  <calcPr fullCalcOnLoad="1"/>
</workbook>
</file>

<file path=xl/sharedStrings.xml><?xml version="1.0" encoding="utf-8"?>
<sst xmlns="http://schemas.openxmlformats.org/spreadsheetml/2006/main" count="330" uniqueCount="105">
  <si>
    <t>Rs</t>
  </si>
  <si>
    <t>Cft</t>
  </si>
  <si>
    <t>Cwt</t>
  </si>
  <si>
    <t>P-Cwt</t>
  </si>
  <si>
    <t>Rft</t>
  </si>
  <si>
    <t>P-Rft</t>
  </si>
  <si>
    <t>P%o Cft</t>
  </si>
  <si>
    <t>Sr. No.</t>
  </si>
  <si>
    <t>Item of Work</t>
  </si>
  <si>
    <t>Quantity</t>
  </si>
  <si>
    <t>Rate</t>
  </si>
  <si>
    <t>Unit</t>
  </si>
  <si>
    <t>Amount</t>
  </si>
  <si>
    <t xml:space="preserve"> @Rs</t>
  </si>
  <si>
    <t>Sets</t>
  </si>
  <si>
    <t>P-Set</t>
  </si>
  <si>
    <t>Nos:</t>
  </si>
  <si>
    <t>Each</t>
  </si>
  <si>
    <t>Joints</t>
  </si>
  <si>
    <t>P-Joint</t>
  </si>
  <si>
    <t>Excavation for pipe lines in trenches and pits in soft soil i/c trimming and dressing sides to  true alignment and shape leveling of beds of trenches to correct level and grade cutting joint holes and disposal or surplus earth within a one chain as directed by Engineering incharge providing fence guards. Lights flags and temporary crossing for non vehicular traffic where ever required lift upto 5ft: (1.52m)and lead upto one chain (30.50m) (PHSI No.1, P.No.60)</t>
  </si>
  <si>
    <t>Providing laying and fixing in trench i/c fitting jointing &amp; testing etc complete in all respect the high density polythelene PE pipes (HDPE-100) for W/S confirming ISO 4427/DIN8074 B.S 3580 &amp; PSI 3051 (PHSI No.F-1 P-25)</t>
  </si>
  <si>
    <t>No.</t>
  </si>
  <si>
    <t>Nos.</t>
  </si>
  <si>
    <t>Refilling the excavated stuff on trenches 6”thick leveling i/c watering raming full compaction etc Complete. (PHSI No.24, P-77)</t>
  </si>
  <si>
    <t>TUBE WELLS</t>
  </si>
  <si>
    <t>Taking samples of water from bore holes and place in two separate bottles. (PHSI No. 7, P-43)</t>
  </si>
  <si>
    <t>Taking &amp; Preserving inbox 2 lbs (1 kg) sample of strata from boar holes etc. (PHSI No. 6, P-43)</t>
  </si>
  <si>
    <t>Providing stong substaintailly built wooden locked with comportments for preserving 2 lbs 1 k.g sample of starts. (PHSI No.5, P-43)</t>
  </si>
  <si>
    <t>Development of Tube Well Testing charges of samples fro Labortory. (PHSI No. 8 (a), P-43)</t>
  </si>
  <si>
    <t>Supplying &amp; Fixing M.S Bail Plug. (PHSI No. 8 (b), P-43)</t>
  </si>
  <si>
    <t>x</t>
  </si>
  <si>
    <t>Boring for tube well in all water bearing soils from ground level upto 100 ft or 30.5 m depth i/c sinking and with drawing of casing pipe. (PHSI No. 1, P-41) 12" Dia</t>
  </si>
  <si>
    <t>Supplying and installing PVC Strainer "B" Class of approved desing quality and make i/c necessary sockets etc complete. (PHSI No. 9, P-43) 8" Dia</t>
  </si>
  <si>
    <t>Supplying and installing PVC Blind Pipe "B" Class of approved desing quality and make i/c necessary sockets etc complete. (PHSI No. 9, P-44) 8" Dia</t>
  </si>
  <si>
    <t>Shrounding with graded Bajri 3/8" to 1/8" or 9 to 3mm in between bore and blind pipe for following dia meter of strainers. (PHSI No.13, P-45) 8" Dia</t>
  </si>
  <si>
    <t>Providing &amp; Fixing PVC End Plug of approved quality. (PHSI No.      , P-         ) 8" Dia</t>
  </si>
  <si>
    <t>Samples</t>
  </si>
  <si>
    <t>P-Sample</t>
  </si>
  <si>
    <t>=</t>
  </si>
  <si>
    <t>No:</t>
  </si>
  <si>
    <t>SUCTION &amp; DELIVERY LINES</t>
  </si>
  <si>
    <t>Total of Machinery &amp; Suction Delivery</t>
  </si>
  <si>
    <t xml:space="preserve">Supplying installing in position at site of work Electric Motor Set 10 HP (Siemens made) 2 Pole 2900 RPM 3-Phase 400 VAC 50 Cycles coupled with KSB or Equivalent ETA NORM Pump Type 65-40-200 Size 1.5"x2.5" i/c KSB steel frame and coupling with sleeve etc complete capable of discharging (        ) 0gallons per minute against a head of (        ) ft (Impeller size 300mm dia) i/c installation of pumping set in cement concrete foundation ratio 1:2:4 with MS nuts &amp; bolts to be embedded in CC foundation i/c Supplying and fixing Automatic Motor Control Cnit (MCU) consists of circuit breaker, magnatic contector over load protection under / over voltage deprotaction phase failure proection, Ammeter with current transformer voltmeters with potential transformer automatic star delta change over switch controlled power cables indicating lights and all these components are fixed in a metallic dust and smoke proof box, etc complete (Siemens made) and internal wiring etc complete) and providing internal electric wiring main or sub main PVC insulated with size 3-7/.044 (6mm2) i/c Providing Earthing Set 24"x3"x3/8" Coper Plate Burried at the Depth of 12 or less if Water Column Come out from the Ground Level mixed with Salt Charchal Potassium Nitrate by making the bore 4" and 12" depth Earth Plate to be connected with 8 SWG Coper Conductor wire run 1/2" G.I Pipe from the Earth Plate upto the Electric Motor and Metalic Board etc complete and testing of the pumping set against set required head of 72 hours etc complete. (R.A attached). </t>
  </si>
  <si>
    <r>
      <t xml:space="preserve">Providing and fixing  M.S pipe made out of  3 / 16” thick M .S Sheet i/c cutting folding to curvature and shape i/c welding etc complete (Based on Scheduled). 
</t>
    </r>
    <r>
      <rPr>
        <b/>
        <u val="single"/>
        <sz val="10"/>
        <rFont val="Arial"/>
        <family val="2"/>
      </rPr>
      <t>3" Dia</t>
    </r>
  </si>
  <si>
    <t>Jointing C.I / M.S flanged and specials pipes and inside a trenches i/c supplying of the rubber packing of the required thickness nuts bolts and washers etc and other tools required for jointing and testing the joints in the specifics pressure etc complete (CSI No.1 P-35). 4" Dia</t>
  </si>
  <si>
    <r>
      <t xml:space="preserve">Flange Adapter. </t>
    </r>
    <r>
      <rPr>
        <b/>
        <sz val="10"/>
        <rFont val="Arial"/>
        <family val="2"/>
      </rPr>
      <t>(NSI)</t>
    </r>
    <r>
      <rPr>
        <sz val="10"/>
        <rFont val="Arial"/>
        <family val="2"/>
      </rPr>
      <t xml:space="preserve"> 3" Dia</t>
    </r>
  </si>
  <si>
    <t>Butt Fusion Joint. (PHS(M)I No. H, P-20) 3" Dia</t>
  </si>
  <si>
    <t>C.I Foot Valve Heavy Pattern with Cone Type Gate. (PHSI No. 4, P-97) 3" Dia</t>
  </si>
  <si>
    <t>Supplying &amp; Fixing C.I Sluice valve heavy pattern test pressure 21 kg / sq, cm or 300 lbs / sq inch. (PHS(M)I No. 1, P-35) 3" Dia</t>
  </si>
  <si>
    <t>Supplying &amp; Fixing C.I Reflex valve heavy pattern test pressure 21 kg / sq, cm or 300 lbs / sq inch. (PHS(M)I No. 8, P-6) 3" Dia</t>
  </si>
  <si>
    <t>Providing and Fixing M.S Flanaged made of M.S Plate having a thickness and total weight as mentioned against each item it includes the cost of making hole facing welding nuts bolts rubber paking white lead fitter cartage etc complete. (PHSI No. 8, P-88) 1/2" Thick M.S Plate 3" Dia</t>
  </si>
  <si>
    <t>C.I tapered flat bottomed or central tapered flanged end with holes i/c turning facing flanged for all sizes. (PHS(M)I No.7, P-11) 3" Dia</t>
  </si>
  <si>
    <t>C.I Tee with flanged ends with holes i/c turning and facing of flanged all size. (PHS(M)I No.8, P.12) 3" Dia</t>
  </si>
  <si>
    <t>Supplying C.I bend with flanged ends with holes i/c turning and facing of flanges for all size (SMI No.8, P-11). Bend 90 3" Dia</t>
  </si>
  <si>
    <r>
      <t xml:space="preserve">Providing Laying &amp; Fixing in trenches i/c fitting jointing and testing etc complete in all respect the high density polythlene PE Pipe (HDPE-100) for W/S confirming ISO 4427/DIN 8074/8075 B.S 3580 &amp; PSI 3051. (PHSI No. 1, P-25) PN-10 </t>
    </r>
    <r>
      <rPr>
        <b/>
        <u val="single"/>
        <sz val="10"/>
        <rFont val="Arial"/>
        <family val="2"/>
      </rPr>
      <t>3" Dia</t>
    </r>
  </si>
  <si>
    <t>02 Nos: Suction Delivery</t>
  </si>
  <si>
    <t>6" Dia</t>
  </si>
  <si>
    <t>Special cost iron fitting for P.E Pipe.</t>
  </si>
  <si>
    <t>a</t>
  </si>
  <si>
    <t>b</t>
  </si>
  <si>
    <r>
      <t xml:space="preserve">Elbow 90 (outer dia) (Schedule Item) </t>
    </r>
    <r>
      <rPr>
        <b/>
        <u val="single"/>
        <sz val="10"/>
        <rFont val="Arial"/>
        <family val="2"/>
      </rPr>
      <t>6" Dia</t>
    </r>
  </si>
  <si>
    <r>
      <t xml:space="preserve">Elbow 45 (outer dia) (Schedule Item) </t>
    </r>
    <r>
      <rPr>
        <b/>
        <u val="single"/>
        <sz val="10"/>
        <rFont val="Arial"/>
        <family val="2"/>
      </rPr>
      <t>6" Dia</t>
    </r>
  </si>
  <si>
    <t>c</t>
  </si>
  <si>
    <r>
      <t xml:space="preserve">P.E Tee Equal. (SMI No. D, P-        ) </t>
    </r>
    <r>
      <rPr>
        <b/>
        <u val="single"/>
        <sz val="10"/>
        <rFont val="Arial"/>
        <family val="2"/>
      </rPr>
      <t>6" Dia</t>
    </r>
  </si>
  <si>
    <t>d</t>
  </si>
  <si>
    <t xml:space="preserve">P.E Tee Un-Equal. (SMI No.                , P-           ) </t>
  </si>
  <si>
    <t>110 x 90</t>
  </si>
  <si>
    <t>160 x 110 x 110</t>
  </si>
  <si>
    <t>e</t>
  </si>
  <si>
    <r>
      <t xml:space="preserve">But fusion joint. (S.O.M.I No.11, P.No.114) </t>
    </r>
    <r>
      <rPr>
        <b/>
        <u val="single"/>
        <sz val="10"/>
        <rFont val="Arial"/>
        <family val="2"/>
      </rPr>
      <t>4" to 6" Dia</t>
    </r>
  </si>
  <si>
    <r>
      <t xml:space="preserve">Flange Adapter. (NSI). </t>
    </r>
    <r>
      <rPr>
        <b/>
        <u val="single"/>
        <sz val="10"/>
        <rFont val="Arial"/>
        <family val="2"/>
      </rPr>
      <t>6" Dia</t>
    </r>
  </si>
  <si>
    <r>
      <t xml:space="preserve">Jointing C.I / M.S flanged and specials pipes and inside a trenches i/c supplying of the rubber packing of the required thickness nuts bolts and washers etc and other tools required for jointing and testing the joints in the specifics pressure etc complete (PHSI No. 1 P-40). </t>
    </r>
    <r>
      <rPr>
        <b/>
        <u val="single"/>
        <sz val="10"/>
        <rFont val="Arial"/>
        <family val="2"/>
      </rPr>
      <t>6" Dia</t>
    </r>
  </si>
  <si>
    <t>Joint</t>
  </si>
  <si>
    <r>
      <t xml:space="preserve">Air Valve Valve Heavy Pattern (Test Pressure) 21.0 kg/sq.com or 300 lb/sq.inch (Imported). (SMI No.2, P.No.13). </t>
    </r>
    <r>
      <rPr>
        <b/>
        <u val="single"/>
        <sz val="10"/>
        <rFont val="Arial"/>
        <family val="2"/>
      </rPr>
      <t>6" Dia</t>
    </r>
  </si>
  <si>
    <t>DISTRIBUTION SYSTEM</t>
  </si>
  <si>
    <t>Providing, Laying &amp; Fixing in trench i/c fitting, jointing &amp; testing etc complete in all repsect the high Density Polythylene PE Pipes (HDPE-100) for W/S confirming ISO 4427/DIN8074/8075 B.S 3580 &amp; PSI 3051. (P-N-08) (PHSI No.1, P.No.25)</t>
  </si>
  <si>
    <t>4" Dia</t>
  </si>
  <si>
    <t>3" Dia</t>
  </si>
  <si>
    <t>a)</t>
  </si>
  <si>
    <t>P.E Elbow 90 Degree (SMI No.1, P.No.18)</t>
  </si>
  <si>
    <t>b)</t>
  </si>
  <si>
    <t>P.E Elbow 45 Degree (SMI No.1, P.No.18)</t>
  </si>
  <si>
    <t>c)</t>
  </si>
  <si>
    <t>P.E Tee Equal. (SMI No.        , P.No.         )</t>
  </si>
  <si>
    <t>d)</t>
  </si>
  <si>
    <t>Butt Fusion Joint. (SMI No.H, P.No.50)</t>
  </si>
  <si>
    <t>Providing Chamber 3' x 2' (915 x 615 mm) inside diamension 4 1/2' (1372 mm) deep as per approved design for sulice valve 3" to 12" dia with 18" (457 mm) dia inside cost iron cover and frame (wt = 1 cwt 3 qr) fixed in RCC 1:2;'4 (102 mm) thick (with 5 lbs steel per cft) 9" (299 mm) thick brick masonry wall set in 1:6 cement mortar 6" (1152 mm) thick cement concrete 1:3:6 in foundation 1" (25 mm) thick cement concrete 1:3:6 in foundation 1" (25 mm) cement concrete 1:2:4 flooring 1/2" (12.5 mm) thick cement plaster 1:3 to all inside wall surface and to top i/c providing and fixing M.S foot rest at every one foot beyond 2 1/2 ft depth curing, excavation, back filling and disposal of surplus earth etc complete. (PHSI No.1, P.No.49)</t>
  </si>
  <si>
    <t>P.E RISING MAIN 8" DIA</t>
  </si>
  <si>
    <t>P.E Un-Equal Tee (PN-10) (Outer Dia) (Non-Schedule Item)</t>
  </si>
  <si>
    <t>Providing &amp; Fixing M.S Flange made of M.S Plate, having a thickness and total weight as mentioned against each item. It includes the cost of making holes, facing, welding, nuts bolts, rubber packing white lead, fitter, cartage etc complete. (PHSI (Part-C M.S Specials No. 8, P-8)</t>
  </si>
  <si>
    <t>PUMPING MACHINERY (ELECTRIC MOTORS (NSI)</t>
  </si>
  <si>
    <t>Flange Adapter. (NSI)</t>
  </si>
  <si>
    <r>
      <t xml:space="preserve">Providing Chamber 3' x 2' (915 x 615 mm) inside diamension 4 1/2' (1372 mm) deep as per approved design for sulice valve 3" to 12" dia with 18" (457 mm) dia inside cost iron cover and frame (wt = 1 cwt 3 qr) fixed in RCC 1:2;'4 (102 mm) thick (with 5 lbs steel per cft) 9" (299 mm) thick brick masonry wall set in 1:6 cement mortar 6" (1152 mm) thick cement concrete 1:3:6 in foundation 1" (25 mm) thick cement concrete 1:3:6 in foundation 1" (25 mm) cement concrete 1:2:4 flooring 1/2" (12.5 mm) thick cement plaster 1:3 to all inside wall surface and to top i/c providing and fixing M.S foot rest at every one foot beyond 2 1/2 ft depth curing, excavation, back filling and disposal of surplus earth etc complete. (PHSI No.1, P.No.49). </t>
    </r>
    <r>
      <rPr>
        <b/>
        <u val="single"/>
        <sz val="8"/>
        <rFont val="Arial"/>
        <family val="2"/>
      </rPr>
      <t>6" Dia</t>
    </r>
  </si>
  <si>
    <t>Visibilty Board</t>
  </si>
  <si>
    <t>Visibility Board - Screen print two logos and four color writeup on both sides, size 4ft x 3ft on GI Steel sheet gauge 16 with 8ft height GI pipe 3" frame- two coats White oil paint, two iron hulks welded on both column pipes, complete in all respect ready to use.</t>
  </si>
  <si>
    <t>Job</t>
  </si>
  <si>
    <t>RS</t>
  </si>
  <si>
    <t>Visibitly Plate</t>
  </si>
  <si>
    <t>Providing and Fixing Stainless stell plate size 2'x2' with stell Nails</t>
  </si>
  <si>
    <t xml:space="preserve">All Taxes </t>
  </si>
  <si>
    <t>Grand Total Amount (Inclusive Of all taxes )</t>
  </si>
  <si>
    <t>___________</t>
  </si>
  <si>
    <t>Total Amount of all activities</t>
  </si>
  <si>
    <t>Water Supply Scheme Habib Kot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</si>
</sst>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0.000"/>
    <numFmt numFmtId="173" formatCode="0.0"/>
    <numFmt numFmtId="174" formatCode="0.0000"/>
    <numFmt numFmtId="175" formatCode="0.0000000"/>
    <numFmt numFmtId="176" formatCode="0.000000"/>
    <numFmt numFmtId="177" formatCode="0.00000"/>
  </numFmts>
  <fonts count="54">
    <font>
      <sz val="10"/>
      <name val="Arial"/>
      <family val="0"/>
    </font>
    <font>
      <sz val="11"/>
      <color indexed="8"/>
      <name val="Calibri"/>
      <family val="2"/>
    </font>
    <font>
      <b/>
      <sz val="10"/>
      <name val="Arial"/>
      <family val="2"/>
    </font>
    <font>
      <sz val="8"/>
      <name val="Arial"/>
      <family val="2"/>
    </font>
    <font>
      <b/>
      <u val="single"/>
      <sz val="11"/>
      <name val="Arial"/>
      <family val="2"/>
    </font>
    <font>
      <sz val="9"/>
      <name val="Arial"/>
      <family val="2"/>
    </font>
    <font>
      <b/>
      <u val="single"/>
      <sz val="10"/>
      <name val="Arial"/>
      <family val="2"/>
    </font>
    <font>
      <b/>
      <sz val="11"/>
      <name val="Arial"/>
      <family val="2"/>
    </font>
    <font>
      <b/>
      <i/>
      <u val="single"/>
      <sz val="13"/>
      <name val="Arial"/>
      <family val="2"/>
    </font>
    <font>
      <sz val="7"/>
      <name val="Arial"/>
      <family val="2"/>
    </font>
    <font>
      <b/>
      <u val="single"/>
      <sz val="9"/>
      <name val="Arial"/>
      <family val="2"/>
    </font>
    <font>
      <b/>
      <u val="single"/>
      <sz val="8"/>
      <name val="Arial"/>
      <family val="2"/>
    </font>
    <font>
      <b/>
      <sz val="16"/>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color indexed="63"/>
      </left>
      <right>
        <color indexed="63"/>
      </right>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right style="medium"/>
      <top style="thin"/>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6">
    <xf numFmtId="0" fontId="0" fillId="0" borderId="0" xfId="0" applyAlignment="1">
      <alignment/>
    </xf>
    <xf numFmtId="0" fontId="0" fillId="0" borderId="0" xfId="0" applyAlignment="1">
      <alignment horizontal="center" vertical="top"/>
    </xf>
    <xf numFmtId="2" fontId="0" fillId="0" borderId="0" xfId="0" applyNumberFormat="1" applyAlignment="1">
      <alignment horizontal="center" vertical="top"/>
    </xf>
    <xf numFmtId="0" fontId="0" fillId="0" borderId="0" xfId="0" applyAlignment="1">
      <alignment vertical="top"/>
    </xf>
    <xf numFmtId="2" fontId="0" fillId="0" borderId="0" xfId="0" applyNumberFormat="1" applyAlignment="1">
      <alignment horizontal="left" vertical="top"/>
    </xf>
    <xf numFmtId="2" fontId="0" fillId="0" borderId="0" xfId="0" applyNumberFormat="1" applyAlignment="1">
      <alignment horizontal="justify" vertical="top" wrapText="1"/>
    </xf>
    <xf numFmtId="0" fontId="0" fillId="0" borderId="0" xfId="0" applyAlignment="1">
      <alignment vertical="center"/>
    </xf>
    <xf numFmtId="0" fontId="7" fillId="0" borderId="0" xfId="0" applyFont="1" applyBorder="1" applyAlignment="1">
      <alignment horizontal="right" vertical="center"/>
    </xf>
    <xf numFmtId="1" fontId="7" fillId="0" borderId="0" xfId="0" applyNumberFormat="1" applyFont="1" applyBorder="1" applyAlignment="1">
      <alignment horizontal="left" vertical="center"/>
    </xf>
    <xf numFmtId="0" fontId="2" fillId="0" borderId="10" xfId="0" applyFont="1" applyBorder="1" applyAlignment="1">
      <alignment horizontal="center" vertical="center" wrapText="1"/>
    </xf>
    <xf numFmtId="0" fontId="7" fillId="0" borderId="11" xfId="0" applyFont="1" applyBorder="1" applyAlignment="1">
      <alignment horizontal="right" vertical="center"/>
    </xf>
    <xf numFmtId="0" fontId="4" fillId="0" borderId="0" xfId="0" applyFont="1" applyBorder="1" applyAlignment="1">
      <alignment vertical="center"/>
    </xf>
    <xf numFmtId="2" fontId="4" fillId="0" borderId="0" xfId="0" applyNumberFormat="1" applyFont="1" applyBorder="1" applyAlignment="1">
      <alignment vertical="center"/>
    </xf>
    <xf numFmtId="0" fontId="7" fillId="0" borderId="11" xfId="0" applyFont="1" applyBorder="1" applyAlignment="1">
      <alignment horizontal="center" vertical="center"/>
    </xf>
    <xf numFmtId="0" fontId="0" fillId="0" borderId="0" xfId="0" applyFill="1" applyBorder="1" applyAlignment="1">
      <alignment/>
    </xf>
    <xf numFmtId="2" fontId="32" fillId="0" borderId="0" xfId="58" applyNumberFormat="1" applyFont="1" applyBorder="1" applyAlignment="1">
      <alignment horizontal="center" vertical="center"/>
      <protection/>
    </xf>
    <xf numFmtId="0" fontId="32" fillId="0" borderId="0" xfId="58" applyFont="1" applyBorder="1" applyAlignment="1">
      <alignment horizontal="center" vertical="center"/>
      <protection/>
    </xf>
    <xf numFmtId="0" fontId="0" fillId="0" borderId="0" xfId="0" applyBorder="1" applyAlignment="1">
      <alignment/>
    </xf>
    <xf numFmtId="0" fontId="0" fillId="0" borderId="0" xfId="0" applyFont="1" applyBorder="1" applyAlignment="1">
      <alignment/>
    </xf>
    <xf numFmtId="2" fontId="53" fillId="0" borderId="0" xfId="44" applyNumberFormat="1" applyFont="1" applyBorder="1" applyAlignment="1">
      <alignment horizontal="justify" vertical="justify"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16" xfId="0" applyFont="1" applyBorder="1" applyAlignment="1">
      <alignment horizontal="center" vertical="center" wrapText="1"/>
    </xf>
    <xf numFmtId="0" fontId="4" fillId="0" borderId="14" xfId="0" applyFont="1" applyBorder="1" applyAlignment="1">
      <alignment vertical="center"/>
    </xf>
    <xf numFmtId="0" fontId="4" fillId="0" borderId="15" xfId="0" applyFont="1" applyBorder="1" applyAlignment="1">
      <alignment vertical="center"/>
    </xf>
    <xf numFmtId="0" fontId="0" fillId="0" borderId="14" xfId="0" applyBorder="1" applyAlignment="1">
      <alignment horizontal="center" vertical="top"/>
    </xf>
    <xf numFmtId="0" fontId="0" fillId="0" borderId="0" xfId="0" applyFont="1" applyBorder="1" applyAlignment="1">
      <alignment horizontal="justify" vertical="top" wrapText="1"/>
    </xf>
    <xf numFmtId="2" fontId="0" fillId="0" borderId="0" xfId="0" applyNumberFormat="1" applyBorder="1" applyAlignment="1">
      <alignment horizontal="center" vertical="top"/>
    </xf>
    <xf numFmtId="0" fontId="0" fillId="0" borderId="0" xfId="0" applyBorder="1" applyAlignment="1">
      <alignment vertical="top"/>
    </xf>
    <xf numFmtId="2" fontId="0" fillId="0" borderId="0" xfId="0" applyNumberFormat="1" applyBorder="1" applyAlignment="1">
      <alignment horizontal="left" vertical="top"/>
    </xf>
    <xf numFmtId="0" fontId="0" fillId="0" borderId="0" xfId="0" applyBorder="1" applyAlignment="1">
      <alignment horizontal="center" vertical="top" wrapText="1"/>
    </xf>
    <xf numFmtId="0" fontId="0" fillId="0" borderId="0" xfId="0" applyBorder="1" applyAlignment="1">
      <alignment horizontal="right" vertical="top"/>
    </xf>
    <xf numFmtId="1" fontId="0" fillId="0" borderId="15" xfId="0" applyNumberForma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wrapText="1"/>
    </xf>
    <xf numFmtId="2" fontId="0" fillId="0" borderId="0" xfId="0" applyNumberFormat="1" applyBorder="1" applyAlignment="1">
      <alignment horizontal="justify" vertical="top" wrapText="1"/>
    </xf>
    <xf numFmtId="1" fontId="7" fillId="0" borderId="17" xfId="0" applyNumberFormat="1" applyFont="1" applyBorder="1" applyAlignment="1">
      <alignment horizontal="left" vertical="center"/>
    </xf>
    <xf numFmtId="2" fontId="0" fillId="0" borderId="0" xfId="0" applyNumberFormat="1" applyBorder="1" applyAlignment="1">
      <alignment horizontal="center" vertical="center"/>
    </xf>
    <xf numFmtId="0" fontId="0" fillId="0" borderId="0" xfId="0" applyFont="1" applyBorder="1" applyAlignment="1">
      <alignment horizontal="center" vertical="center"/>
    </xf>
    <xf numFmtId="1" fontId="7" fillId="0" borderId="15" xfId="0" applyNumberFormat="1" applyFont="1" applyBorder="1" applyAlignment="1">
      <alignment horizontal="left" vertical="center"/>
    </xf>
    <xf numFmtId="0" fontId="0" fillId="0" borderId="0" xfId="0" applyFont="1" applyBorder="1" applyAlignment="1">
      <alignment horizontal="center" vertical="top"/>
    </xf>
    <xf numFmtId="0" fontId="5" fillId="0" borderId="0" xfId="0" applyFont="1" applyBorder="1" applyAlignment="1">
      <alignment horizontal="justify" vertical="top" wrapText="1"/>
    </xf>
    <xf numFmtId="0" fontId="0" fillId="0" borderId="14" xfId="0" applyBorder="1" applyAlignment="1">
      <alignment horizontal="center" vertical="center"/>
    </xf>
    <xf numFmtId="0" fontId="0" fillId="0" borderId="0" xfId="0" applyFont="1" applyBorder="1" applyAlignment="1">
      <alignment horizontal="justify" vertical="center" wrapText="1"/>
    </xf>
    <xf numFmtId="0" fontId="0" fillId="0" borderId="0" xfId="0" applyBorder="1" applyAlignment="1">
      <alignment vertical="center"/>
    </xf>
    <xf numFmtId="2" fontId="0" fillId="0" borderId="0" xfId="0" applyNumberFormat="1" applyBorder="1" applyAlignment="1">
      <alignment horizontal="left" vertical="center"/>
    </xf>
    <xf numFmtId="0" fontId="0" fillId="0" borderId="0" xfId="0" applyBorder="1" applyAlignment="1">
      <alignment horizontal="right" vertical="center"/>
    </xf>
    <xf numFmtId="1" fontId="0" fillId="0" borderId="15" xfId="0" applyNumberFormat="1" applyBorder="1" applyAlignment="1">
      <alignment horizontal="left" vertical="center"/>
    </xf>
    <xf numFmtId="0" fontId="9" fillId="0" borderId="0" xfId="0" applyFont="1" applyBorder="1" applyAlignment="1">
      <alignment horizontal="justify" vertical="top" wrapText="1"/>
    </xf>
    <xf numFmtId="1" fontId="0" fillId="0" borderId="0" xfId="0" applyNumberFormat="1" applyBorder="1" applyAlignment="1">
      <alignment horizontal="left" vertical="top"/>
    </xf>
    <xf numFmtId="0" fontId="0" fillId="0" borderId="0" xfId="0" applyFont="1" applyBorder="1" applyAlignment="1">
      <alignment vertical="center"/>
    </xf>
    <xf numFmtId="2" fontId="0" fillId="0" borderId="0" xfId="0" applyNumberFormat="1" applyFont="1" applyBorder="1" applyAlignment="1">
      <alignment horizontal="center" vertical="center" wrapText="1"/>
    </xf>
    <xf numFmtId="2" fontId="0" fillId="0" borderId="0" xfId="0" applyNumberFormat="1" applyFont="1" applyBorder="1" applyAlignment="1">
      <alignment horizontal="center" vertical="center"/>
    </xf>
    <xf numFmtId="0" fontId="0" fillId="0" borderId="0" xfId="0" applyFont="1" applyBorder="1" applyAlignment="1">
      <alignment horizontal="center" vertical="center"/>
    </xf>
    <xf numFmtId="1" fontId="0" fillId="0" borderId="0" xfId="0" applyNumberFormat="1" applyBorder="1" applyAlignment="1">
      <alignment horizontal="center" vertical="center"/>
    </xf>
    <xf numFmtId="0" fontId="6" fillId="0" borderId="0"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top"/>
    </xf>
    <xf numFmtId="2" fontId="0" fillId="0" borderId="0" xfId="0" applyNumberFormat="1" applyBorder="1" applyAlignment="1">
      <alignment vertical="center"/>
    </xf>
    <xf numFmtId="0" fontId="0" fillId="0" borderId="15" xfId="0" applyBorder="1" applyAlignment="1">
      <alignment vertical="center"/>
    </xf>
    <xf numFmtId="2" fontId="0" fillId="0" borderId="0" xfId="0" applyNumberFormat="1" applyFont="1" applyBorder="1" applyAlignment="1">
      <alignment horizontal="center" vertical="top"/>
    </xf>
    <xf numFmtId="173" fontId="5" fillId="0" borderId="0" xfId="0" applyNumberFormat="1" applyFont="1" applyBorder="1" applyAlignment="1">
      <alignment horizontal="center" vertical="top"/>
    </xf>
    <xf numFmtId="0" fontId="10" fillId="0" borderId="0" xfId="0" applyFont="1" applyBorder="1" applyAlignment="1">
      <alignment horizontal="justify" vertical="center" wrapText="1"/>
    </xf>
    <xf numFmtId="0" fontId="0" fillId="0" borderId="15" xfId="0" applyFill="1" applyBorder="1" applyAlignment="1">
      <alignment/>
    </xf>
    <xf numFmtId="0" fontId="32" fillId="0" borderId="14" xfId="58" applyFont="1" applyBorder="1" applyAlignment="1">
      <alignment horizontal="left" vertical="center"/>
      <protection/>
    </xf>
    <xf numFmtId="2" fontId="0" fillId="0" borderId="15" xfId="0" applyNumberFormat="1" applyBorder="1" applyAlignment="1">
      <alignment/>
    </xf>
    <xf numFmtId="0" fontId="13" fillId="0" borderId="14" xfId="0" applyFont="1" applyBorder="1" applyAlignment="1">
      <alignment/>
    </xf>
    <xf numFmtId="0" fontId="13" fillId="0" borderId="0" xfId="0" applyFont="1" applyBorder="1" applyAlignment="1">
      <alignment/>
    </xf>
    <xf numFmtId="0" fontId="13" fillId="0" borderId="15" xfId="0" applyFont="1" applyBorder="1" applyAlignment="1">
      <alignment/>
    </xf>
    <xf numFmtId="0" fontId="0" fillId="0" borderId="18" xfId="0" applyBorder="1" applyAlignment="1">
      <alignment/>
    </xf>
    <xf numFmtId="0" fontId="0" fillId="0" borderId="19" xfId="0" applyBorder="1" applyAlignment="1">
      <alignment/>
    </xf>
    <xf numFmtId="2" fontId="2" fillId="0" borderId="20" xfId="0" applyNumberFormat="1" applyFont="1" applyBorder="1" applyAlignment="1">
      <alignment/>
    </xf>
    <xf numFmtId="0" fontId="3" fillId="0" borderId="0" xfId="0" applyFont="1" applyBorder="1" applyAlignment="1">
      <alignment horizontal="justify" vertical="top" wrapText="1"/>
    </xf>
    <xf numFmtId="1" fontId="2" fillId="0" borderId="17" xfId="0" applyNumberFormat="1" applyFont="1" applyBorder="1" applyAlignment="1">
      <alignment horizontal="left" vertical="center"/>
    </xf>
    <xf numFmtId="0" fontId="2" fillId="0" borderId="0" xfId="0" applyFont="1" applyAlignment="1">
      <alignment/>
    </xf>
    <xf numFmtId="0" fontId="0" fillId="0" borderId="0" xfId="0" applyFont="1" applyAlignment="1">
      <alignment/>
    </xf>
    <xf numFmtId="0" fontId="6" fillId="0" borderId="0" xfId="0" applyFont="1" applyAlignment="1">
      <alignment/>
    </xf>
    <xf numFmtId="0" fontId="8" fillId="0" borderId="21" xfId="0" applyFont="1" applyBorder="1" applyAlignment="1">
      <alignment horizontal="justify" vertical="top"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12" fillId="0" borderId="14" xfId="0" applyFont="1" applyFill="1" applyBorder="1" applyAlignment="1">
      <alignment horizontal="left" vertical="center"/>
    </xf>
    <xf numFmtId="0" fontId="12" fillId="0" borderId="0"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w%20Work\New%20Work%20December%202010%20(1)\Estimates\DWE%20of%20Rehabilitation%20Phase-II%20(2022-2023)\RCE%20of%20RWSS%20Sher%20Ali%20Jatoi\DWE%20of%20RWS%20Sher%20Jatoi%20KHP%20(08-03-2023)%20(F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WE%20of%20RWS%20Habib%20Ko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
      <sheetName val="FC"/>
      <sheetName val="Abstract"/>
      <sheetName val="Tube Well"/>
      <sheetName val="Estt Machinery (2)"/>
      <sheetName val="RA P.Machinery"/>
      <sheetName val="Interconnection"/>
      <sheetName val="Hypochlorinator"/>
      <sheetName val="RA Hypochlorinator"/>
      <sheetName val="P. House"/>
      <sheetName val="P.E Rising 6 dia"/>
      <sheetName val="Distribution System"/>
      <sheetName val="C.Wall"/>
      <sheetName val="D Solar System"/>
      <sheetName val="RA Solar System"/>
      <sheetName val="CC Foundation"/>
      <sheetName val="lead chart"/>
    </sheetNames>
    <sheetDataSet>
      <sheetData sheetId="3">
        <row r="10">
          <cell r="B10">
            <v>80</v>
          </cell>
        </row>
        <row r="17">
          <cell r="B17">
            <v>26</v>
          </cell>
        </row>
        <row r="24">
          <cell r="B24">
            <v>54</v>
          </cell>
        </row>
        <row r="31">
          <cell r="B31">
            <v>80</v>
          </cell>
        </row>
        <row r="38">
          <cell r="B38">
            <v>1</v>
          </cell>
        </row>
        <row r="45">
          <cell r="B45">
            <v>5</v>
          </cell>
        </row>
        <row r="52">
          <cell r="B52">
            <v>5</v>
          </cell>
        </row>
        <row r="59">
          <cell r="B59">
            <v>1</v>
          </cell>
        </row>
        <row r="66">
          <cell r="B66">
            <v>80</v>
          </cell>
        </row>
        <row r="73">
          <cell r="B73">
            <v>1</v>
          </cell>
        </row>
      </sheetData>
      <sheetData sheetId="6">
        <row r="8">
          <cell r="E8">
            <v>8</v>
          </cell>
        </row>
        <row r="14">
          <cell r="E14">
            <v>92</v>
          </cell>
        </row>
        <row r="22">
          <cell r="E22">
            <v>1.05</v>
          </cell>
        </row>
        <row r="28">
          <cell r="E28">
            <v>0.178125</v>
          </cell>
        </row>
        <row r="36">
          <cell r="E36">
            <v>0.41250000000000003</v>
          </cell>
        </row>
        <row r="42">
          <cell r="E42">
            <v>20</v>
          </cell>
        </row>
        <row r="45">
          <cell r="E45">
            <v>2</v>
          </cell>
        </row>
        <row r="48">
          <cell r="E48">
            <v>2</v>
          </cell>
        </row>
        <row r="52">
          <cell r="E52">
            <v>2</v>
          </cell>
        </row>
        <row r="56">
          <cell r="E56">
            <v>20</v>
          </cell>
        </row>
        <row r="60">
          <cell r="E60">
            <v>20</v>
          </cell>
        </row>
        <row r="65">
          <cell r="E65">
            <v>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stract"/>
      <sheetName val="Tube Well"/>
      <sheetName val="Estt Machinery (2)"/>
      <sheetName val="RA P.Machinery"/>
      <sheetName val="Interconnection"/>
      <sheetName val="P.E Rising 6 dia"/>
      <sheetName val="Distribution System"/>
      <sheetName val="lead chart"/>
      <sheetName val="Visibilty Plate"/>
      <sheetName val="Cover "/>
    </sheetNames>
    <sheetDataSet>
      <sheetData sheetId="5">
        <row r="10">
          <cell r="B10">
            <v>14000</v>
          </cell>
        </row>
        <row r="16">
          <cell r="B16">
            <v>2000</v>
          </cell>
        </row>
        <row r="24">
          <cell r="B24">
            <v>2</v>
          </cell>
        </row>
        <row r="30">
          <cell r="B30">
            <v>2</v>
          </cell>
        </row>
        <row r="36">
          <cell r="B36">
            <v>1</v>
          </cell>
        </row>
        <row r="42">
          <cell r="B42">
            <v>2</v>
          </cell>
        </row>
        <row r="46">
          <cell r="B46">
            <v>1</v>
          </cell>
        </row>
        <row r="52">
          <cell r="B52">
            <v>15</v>
          </cell>
        </row>
        <row r="58">
          <cell r="B58">
            <v>1</v>
          </cell>
        </row>
        <row r="64">
          <cell r="B64">
            <v>1</v>
          </cell>
        </row>
        <row r="70">
          <cell r="B70">
            <v>1</v>
          </cell>
        </row>
        <row r="76">
          <cell r="B76">
            <v>1</v>
          </cell>
        </row>
        <row r="84">
          <cell r="B84">
            <v>12600</v>
          </cell>
        </row>
      </sheetData>
      <sheetData sheetId="6">
        <row r="16">
          <cell r="B16">
            <v>7500</v>
          </cell>
        </row>
        <row r="22">
          <cell r="B22">
            <v>750</v>
          </cell>
        </row>
        <row r="26">
          <cell r="B26">
            <v>500</v>
          </cell>
        </row>
        <row r="34">
          <cell r="B34">
            <v>3</v>
          </cell>
        </row>
        <row r="38">
          <cell r="B38">
            <v>4</v>
          </cell>
        </row>
        <row r="43">
          <cell r="B43">
            <v>3</v>
          </cell>
        </row>
        <row r="47">
          <cell r="B47">
            <v>4</v>
          </cell>
        </row>
        <row r="53">
          <cell r="B53">
            <v>3</v>
          </cell>
        </row>
        <row r="57">
          <cell r="B57">
            <v>8</v>
          </cell>
        </row>
        <row r="63">
          <cell r="B63">
            <v>2</v>
          </cell>
        </row>
        <row r="69">
          <cell r="B69">
            <v>6</v>
          </cell>
        </row>
        <row r="73">
          <cell r="B73">
            <v>8</v>
          </cell>
        </row>
        <row r="80">
          <cell r="B80">
            <v>1</v>
          </cell>
        </row>
        <row r="84">
          <cell r="B84">
            <v>1</v>
          </cell>
        </row>
        <row r="90">
          <cell r="B90">
            <v>1</v>
          </cell>
        </row>
        <row r="94">
          <cell r="B94">
            <v>1</v>
          </cell>
        </row>
        <row r="104">
          <cell r="B104">
            <v>2</v>
          </cell>
        </row>
        <row r="110">
          <cell r="B110">
            <v>1</v>
          </cell>
        </row>
        <row r="114">
          <cell r="B114">
            <v>1</v>
          </cell>
        </row>
        <row r="122">
          <cell r="B122">
            <v>6750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5"/>
  <sheetViews>
    <sheetView tabSelected="1" zoomScalePageLayoutView="0" workbookViewId="0" topLeftCell="A87">
      <selection activeCell="O99" sqref="O99"/>
    </sheetView>
  </sheetViews>
  <sheetFormatPr defaultColWidth="9.140625" defaultRowHeight="12.75"/>
  <cols>
    <col min="1" max="1" width="3.8515625" style="0" customWidth="1"/>
    <col min="2" max="2" width="56.7109375" style="0" bestFit="1" customWidth="1"/>
    <col min="3" max="3" width="10.00390625" style="0" customWidth="1"/>
    <col min="4" max="4" width="4.8515625" style="0" customWidth="1"/>
    <col min="5" max="5" width="5.421875" style="0" customWidth="1"/>
    <col min="6" max="6" width="8.421875" style="0" customWidth="1"/>
    <col min="7" max="7" width="8.57421875" style="0" customWidth="1"/>
    <col min="8" max="8" width="3.140625" style="0" customWidth="1"/>
    <col min="9" max="9" width="11.57421875" style="0" customWidth="1"/>
  </cols>
  <sheetData>
    <row r="1" spans="1:9" ht="36" customHeight="1">
      <c r="A1" s="79" t="s">
        <v>104</v>
      </c>
      <c r="B1" s="80"/>
      <c r="C1" s="80"/>
      <c r="D1" s="80"/>
      <c r="E1" s="80"/>
      <c r="F1" s="80"/>
      <c r="G1" s="80"/>
      <c r="H1" s="80"/>
      <c r="I1" s="81"/>
    </row>
    <row r="2" spans="1:9" ht="6.75" customHeight="1">
      <c r="A2" s="22"/>
      <c r="B2" s="17"/>
      <c r="C2" s="17"/>
      <c r="D2" s="17"/>
      <c r="E2" s="17"/>
      <c r="F2" s="17"/>
      <c r="G2" s="17"/>
      <c r="H2" s="17"/>
      <c r="I2" s="23"/>
    </row>
    <row r="3" spans="1:9" ht="26.25" customHeight="1">
      <c r="A3" s="24" t="s">
        <v>7</v>
      </c>
      <c r="B3" s="9" t="s">
        <v>8</v>
      </c>
      <c r="C3" s="82" t="s">
        <v>9</v>
      </c>
      <c r="D3" s="82"/>
      <c r="E3" s="82" t="s">
        <v>10</v>
      </c>
      <c r="F3" s="82"/>
      <c r="G3" s="9" t="s">
        <v>11</v>
      </c>
      <c r="H3" s="82" t="s">
        <v>12</v>
      </c>
      <c r="I3" s="83"/>
    </row>
    <row r="4" spans="1:9" ht="22.5" customHeight="1">
      <c r="A4" s="25" t="s">
        <v>25</v>
      </c>
      <c r="B4" s="11"/>
      <c r="C4" s="11"/>
      <c r="D4" s="11"/>
      <c r="E4" s="11"/>
      <c r="F4" s="11"/>
      <c r="G4" s="11"/>
      <c r="H4" s="11"/>
      <c r="I4" s="26"/>
    </row>
    <row r="5" spans="1:9" ht="36">
      <c r="A5" s="27">
        <v>1</v>
      </c>
      <c r="B5" s="43" t="s">
        <v>32</v>
      </c>
      <c r="C5" s="29">
        <f>'[1]Tube Well'!$B$10</f>
        <v>80</v>
      </c>
      <c r="D5" s="30" t="s">
        <v>4</v>
      </c>
      <c r="E5" s="30"/>
      <c r="F5" s="31"/>
      <c r="G5" s="32" t="s">
        <v>5</v>
      </c>
      <c r="H5" s="33" t="s">
        <v>0</v>
      </c>
      <c r="I5" s="34">
        <f>SUM(C5*F5)</f>
        <v>0</v>
      </c>
    </row>
    <row r="6" spans="1:9" ht="36">
      <c r="A6" s="27">
        <v>2</v>
      </c>
      <c r="B6" s="43" t="s">
        <v>33</v>
      </c>
      <c r="C6" s="29">
        <f>'[1]Tube Well'!$B$17</f>
        <v>26</v>
      </c>
      <c r="D6" s="30" t="s">
        <v>4</v>
      </c>
      <c r="E6" s="30"/>
      <c r="F6" s="31"/>
      <c r="G6" s="32" t="s">
        <v>5</v>
      </c>
      <c r="H6" s="33" t="s">
        <v>0</v>
      </c>
      <c r="I6" s="34">
        <f aca="true" t="shared" si="0" ref="I6:I14">SUM(C6*F6)</f>
        <v>0</v>
      </c>
    </row>
    <row r="7" spans="1:9" ht="36">
      <c r="A7" s="27">
        <v>3</v>
      </c>
      <c r="B7" s="43" t="s">
        <v>34</v>
      </c>
      <c r="C7" s="29">
        <f>'[1]Tube Well'!$B$24</f>
        <v>54</v>
      </c>
      <c r="D7" s="30" t="s">
        <v>4</v>
      </c>
      <c r="E7" s="30"/>
      <c r="F7" s="31"/>
      <c r="G7" s="32" t="s">
        <v>5</v>
      </c>
      <c r="H7" s="33" t="s">
        <v>0</v>
      </c>
      <c r="I7" s="34">
        <f t="shared" si="0"/>
        <v>0</v>
      </c>
    </row>
    <row r="8" spans="1:9" ht="36">
      <c r="A8" s="27">
        <v>4</v>
      </c>
      <c r="B8" s="43" t="s">
        <v>35</v>
      </c>
      <c r="C8" s="29">
        <f>'[1]Tube Well'!$B$31</f>
        <v>80</v>
      </c>
      <c r="D8" s="30" t="s">
        <v>4</v>
      </c>
      <c r="E8" s="30"/>
      <c r="F8" s="31"/>
      <c r="G8" s="32" t="s">
        <v>5</v>
      </c>
      <c r="H8" s="33" t="s">
        <v>0</v>
      </c>
      <c r="I8" s="34">
        <f t="shared" si="0"/>
        <v>0</v>
      </c>
    </row>
    <row r="9" spans="1:9" ht="24">
      <c r="A9" s="27">
        <v>5</v>
      </c>
      <c r="B9" s="43" t="s">
        <v>36</v>
      </c>
      <c r="C9" s="29">
        <f>'[1]Tube Well'!$B$38</f>
        <v>1</v>
      </c>
      <c r="D9" s="35" t="s">
        <v>22</v>
      </c>
      <c r="E9" s="30"/>
      <c r="F9" s="31"/>
      <c r="G9" s="36" t="s">
        <v>17</v>
      </c>
      <c r="H9" s="33" t="s">
        <v>0</v>
      </c>
      <c r="I9" s="34">
        <f t="shared" si="0"/>
        <v>0</v>
      </c>
    </row>
    <row r="10" spans="1:9" ht="25.5">
      <c r="A10" s="27">
        <v>6</v>
      </c>
      <c r="B10" s="43" t="s">
        <v>26</v>
      </c>
      <c r="C10" s="29">
        <f>'[1]Tube Well'!$B$45</f>
        <v>5</v>
      </c>
      <c r="D10" s="35" t="s">
        <v>37</v>
      </c>
      <c r="E10" s="30"/>
      <c r="F10" s="31"/>
      <c r="G10" s="36" t="s">
        <v>38</v>
      </c>
      <c r="H10" s="33" t="s">
        <v>0</v>
      </c>
      <c r="I10" s="34">
        <f t="shared" si="0"/>
        <v>0</v>
      </c>
    </row>
    <row r="11" spans="1:9" ht="24">
      <c r="A11" s="27">
        <v>7</v>
      </c>
      <c r="B11" s="43" t="s">
        <v>27</v>
      </c>
      <c r="C11" s="29">
        <f>'[1]Tube Well'!$B$52</f>
        <v>5</v>
      </c>
      <c r="D11" s="35" t="s">
        <v>16</v>
      </c>
      <c r="E11" s="30"/>
      <c r="F11" s="31"/>
      <c r="G11" s="36" t="s">
        <v>17</v>
      </c>
      <c r="H11" s="33" t="s">
        <v>0</v>
      </c>
      <c r="I11" s="34">
        <f t="shared" si="0"/>
        <v>0</v>
      </c>
    </row>
    <row r="12" spans="1:9" ht="36.75" customHeight="1">
      <c r="A12" s="27">
        <v>8</v>
      </c>
      <c r="B12" s="43" t="s">
        <v>28</v>
      </c>
      <c r="C12" s="29">
        <f>'[1]Tube Well'!$B$59</f>
        <v>1</v>
      </c>
      <c r="D12" s="35" t="s">
        <v>40</v>
      </c>
      <c r="E12" s="30"/>
      <c r="F12" s="31"/>
      <c r="G12" s="36" t="s">
        <v>17</v>
      </c>
      <c r="H12" s="33" t="s">
        <v>0</v>
      </c>
      <c r="I12" s="34">
        <f t="shared" si="0"/>
        <v>0</v>
      </c>
    </row>
    <row r="13" spans="1:9" ht="24">
      <c r="A13" s="27">
        <v>9</v>
      </c>
      <c r="B13" s="43" t="s">
        <v>29</v>
      </c>
      <c r="C13" s="29">
        <f>'[1]Tube Well'!$B$66</f>
        <v>80</v>
      </c>
      <c r="D13" s="30" t="s">
        <v>4</v>
      </c>
      <c r="E13" s="30"/>
      <c r="F13" s="31"/>
      <c r="G13" s="32" t="s">
        <v>5</v>
      </c>
      <c r="H13" s="33" t="s">
        <v>0</v>
      </c>
      <c r="I13" s="34">
        <f t="shared" si="0"/>
        <v>0</v>
      </c>
    </row>
    <row r="14" spans="1:9" ht="12.75">
      <c r="A14" s="27">
        <v>10</v>
      </c>
      <c r="B14" s="28" t="s">
        <v>30</v>
      </c>
      <c r="C14" s="29">
        <f>'[1]Tube Well'!$B$73</f>
        <v>1</v>
      </c>
      <c r="D14" s="35" t="s">
        <v>40</v>
      </c>
      <c r="E14" s="30"/>
      <c r="F14" s="31"/>
      <c r="G14" s="36" t="s">
        <v>17</v>
      </c>
      <c r="H14" s="33" t="s">
        <v>0</v>
      </c>
      <c r="I14" s="34">
        <f t="shared" si="0"/>
        <v>0</v>
      </c>
    </row>
    <row r="15" spans="1:9" ht="21.75" customHeight="1">
      <c r="A15" s="27"/>
      <c r="B15" s="37"/>
      <c r="C15" s="29"/>
      <c r="D15" s="30"/>
      <c r="E15" s="30"/>
      <c r="F15" s="31"/>
      <c r="G15" s="10"/>
      <c r="H15" s="10" t="s">
        <v>0</v>
      </c>
      <c r="I15" s="38">
        <f>SUM(I5:I14)</f>
        <v>0</v>
      </c>
    </row>
    <row r="16" spans="1:9" ht="22.5" customHeight="1">
      <c r="A16" s="25" t="s">
        <v>91</v>
      </c>
      <c r="B16" s="11"/>
      <c r="C16" s="12"/>
      <c r="D16" s="11"/>
      <c r="E16" s="11"/>
      <c r="F16" s="11"/>
      <c r="G16" s="11"/>
      <c r="H16" s="11"/>
      <c r="I16" s="26"/>
    </row>
    <row r="17" spans="1:9" ht="243.75" customHeight="1">
      <c r="A17" s="27">
        <v>1</v>
      </c>
      <c r="B17" s="50" t="s">
        <v>43</v>
      </c>
      <c r="C17" s="29">
        <v>1</v>
      </c>
      <c r="D17" s="35" t="s">
        <v>14</v>
      </c>
      <c r="E17" s="30" t="s">
        <v>13</v>
      </c>
      <c r="F17" s="51"/>
      <c r="G17" s="42" t="s">
        <v>15</v>
      </c>
      <c r="H17" s="33" t="s">
        <v>0</v>
      </c>
      <c r="I17" s="34">
        <f>SUM(C17*F17)</f>
        <v>0</v>
      </c>
    </row>
    <row r="18" spans="1:9" ht="15.75" customHeight="1">
      <c r="A18" s="27"/>
      <c r="B18" s="37"/>
      <c r="C18" s="29"/>
      <c r="D18" s="30"/>
      <c r="E18" s="30"/>
      <c r="F18" s="31"/>
      <c r="G18" s="10"/>
      <c r="H18" s="10" t="s">
        <v>0</v>
      </c>
      <c r="I18" s="38">
        <f>SUM(I17:I17)</f>
        <v>0</v>
      </c>
    </row>
    <row r="19" spans="1:9" ht="27" customHeight="1">
      <c r="A19" s="25" t="s">
        <v>41</v>
      </c>
      <c r="B19" s="11"/>
      <c r="C19" s="11"/>
      <c r="D19" s="11"/>
      <c r="E19" s="11"/>
      <c r="F19" s="11"/>
      <c r="G19" s="11"/>
      <c r="H19" s="11"/>
      <c r="I19" s="26"/>
    </row>
    <row r="20" spans="1:9" ht="64.5" customHeight="1">
      <c r="A20" s="27">
        <v>1</v>
      </c>
      <c r="B20" s="28" t="s">
        <v>44</v>
      </c>
      <c r="C20" s="29">
        <f>'[1]Interconnection'!$E$8</f>
        <v>8</v>
      </c>
      <c r="D20" s="35" t="s">
        <v>4</v>
      </c>
      <c r="E20" s="30" t="s">
        <v>13</v>
      </c>
      <c r="F20" s="31"/>
      <c r="G20" s="42" t="s">
        <v>5</v>
      </c>
      <c r="H20" s="33" t="s">
        <v>0</v>
      </c>
      <c r="I20" s="34">
        <f aca="true" t="shared" si="1" ref="I20:I31">SUM(C20*F20)</f>
        <v>0</v>
      </c>
    </row>
    <row r="21" spans="1:9" ht="77.25" customHeight="1">
      <c r="A21" s="27">
        <v>2</v>
      </c>
      <c r="B21" s="28" t="s">
        <v>55</v>
      </c>
      <c r="C21" s="29">
        <f>'[1]Interconnection'!$E$14</f>
        <v>92</v>
      </c>
      <c r="D21" s="35" t="s">
        <v>4</v>
      </c>
      <c r="E21" s="30" t="s">
        <v>13</v>
      </c>
      <c r="F21" s="31"/>
      <c r="G21" s="42" t="s">
        <v>5</v>
      </c>
      <c r="H21" s="33" t="s">
        <v>0</v>
      </c>
      <c r="I21" s="34">
        <f t="shared" si="1"/>
        <v>0</v>
      </c>
    </row>
    <row r="22" spans="1:9" ht="39" customHeight="1">
      <c r="A22" s="27">
        <v>3</v>
      </c>
      <c r="B22" s="28" t="s">
        <v>54</v>
      </c>
      <c r="C22" s="29">
        <f>'[1]Interconnection'!$E$22</f>
        <v>1.05</v>
      </c>
      <c r="D22" s="35" t="s">
        <v>2</v>
      </c>
      <c r="E22" s="30" t="s">
        <v>13</v>
      </c>
      <c r="F22" s="31"/>
      <c r="G22" s="42" t="s">
        <v>3</v>
      </c>
      <c r="H22" s="33" t="s">
        <v>0</v>
      </c>
      <c r="I22" s="34">
        <f t="shared" si="1"/>
        <v>0</v>
      </c>
    </row>
    <row r="23" spans="1:9" ht="40.5" customHeight="1">
      <c r="A23" s="27">
        <v>4</v>
      </c>
      <c r="B23" s="28" t="s">
        <v>53</v>
      </c>
      <c r="C23" s="29">
        <f>'[1]Interconnection'!$E$28</f>
        <v>0.178125</v>
      </c>
      <c r="D23" s="35" t="s">
        <v>2</v>
      </c>
      <c r="E23" s="30" t="s">
        <v>13</v>
      </c>
      <c r="F23" s="31"/>
      <c r="G23" s="42" t="s">
        <v>3</v>
      </c>
      <c r="H23" s="33" t="s">
        <v>0</v>
      </c>
      <c r="I23" s="34">
        <f t="shared" si="1"/>
        <v>0</v>
      </c>
    </row>
    <row r="24" spans="1:9" s="6" customFormat="1" ht="53.25" customHeight="1">
      <c r="A24" s="27">
        <v>5</v>
      </c>
      <c r="B24" s="28" t="s">
        <v>52</v>
      </c>
      <c r="C24" s="29">
        <f>'[1]Interconnection'!$E$36</f>
        <v>0.41250000000000003</v>
      </c>
      <c r="D24" s="35" t="s">
        <v>2</v>
      </c>
      <c r="E24" s="30" t="s">
        <v>13</v>
      </c>
      <c r="F24" s="31"/>
      <c r="G24" s="42" t="s">
        <v>3</v>
      </c>
      <c r="H24" s="33" t="s">
        <v>0</v>
      </c>
      <c r="I24" s="34">
        <f t="shared" si="1"/>
        <v>0</v>
      </c>
    </row>
    <row r="25" spans="1:9" s="6" customFormat="1" ht="90" customHeight="1">
      <c r="A25" s="27">
        <v>6</v>
      </c>
      <c r="B25" s="28" t="s">
        <v>51</v>
      </c>
      <c r="C25" s="29">
        <f>'[1]Interconnection'!$E$42</f>
        <v>20</v>
      </c>
      <c r="D25" s="35" t="s">
        <v>16</v>
      </c>
      <c r="E25" s="30" t="s">
        <v>13</v>
      </c>
      <c r="F25" s="31"/>
      <c r="G25" s="42" t="s">
        <v>17</v>
      </c>
      <c r="H25" s="33" t="s">
        <v>0</v>
      </c>
      <c r="I25" s="34">
        <f t="shared" si="1"/>
        <v>0</v>
      </c>
    </row>
    <row r="26" spans="1:9" s="6" customFormat="1" ht="25.5">
      <c r="A26" s="27">
        <v>7</v>
      </c>
      <c r="B26" s="28" t="s">
        <v>50</v>
      </c>
      <c r="C26" s="29">
        <f>'[1]Interconnection'!$E$45</f>
        <v>2</v>
      </c>
      <c r="D26" s="35" t="s">
        <v>16</v>
      </c>
      <c r="E26" s="30" t="s">
        <v>13</v>
      </c>
      <c r="F26" s="31"/>
      <c r="G26" s="42" t="s">
        <v>17</v>
      </c>
      <c r="H26" s="33" t="s">
        <v>0</v>
      </c>
      <c r="I26" s="34">
        <f t="shared" si="1"/>
        <v>0</v>
      </c>
    </row>
    <row r="27" spans="1:9" s="6" customFormat="1" ht="25.5">
      <c r="A27" s="27">
        <v>8</v>
      </c>
      <c r="B27" s="28" t="s">
        <v>49</v>
      </c>
      <c r="C27" s="29">
        <f>'[1]Interconnection'!$E$48</f>
        <v>2</v>
      </c>
      <c r="D27" s="35" t="s">
        <v>16</v>
      </c>
      <c r="E27" s="30" t="s">
        <v>13</v>
      </c>
      <c r="F27" s="31"/>
      <c r="G27" s="42" t="s">
        <v>17</v>
      </c>
      <c r="H27" s="33" t="s">
        <v>0</v>
      </c>
      <c r="I27" s="34">
        <f t="shared" si="1"/>
        <v>0</v>
      </c>
    </row>
    <row r="28" spans="1:9" s="6" customFormat="1" ht="33.75" customHeight="1">
      <c r="A28" s="27">
        <v>9</v>
      </c>
      <c r="B28" s="28" t="s">
        <v>48</v>
      </c>
      <c r="C28" s="29">
        <f>'[1]Interconnection'!$E$52</f>
        <v>2</v>
      </c>
      <c r="D28" s="35" t="s">
        <v>16</v>
      </c>
      <c r="E28" s="30" t="s">
        <v>13</v>
      </c>
      <c r="F28" s="31"/>
      <c r="G28" s="42" t="s">
        <v>17</v>
      </c>
      <c r="H28" s="33" t="s">
        <v>0</v>
      </c>
      <c r="I28" s="34">
        <f t="shared" si="1"/>
        <v>0</v>
      </c>
    </row>
    <row r="29" spans="1:9" s="6" customFormat="1" ht="33.75" customHeight="1">
      <c r="A29" s="27">
        <v>10</v>
      </c>
      <c r="B29" s="45" t="s">
        <v>47</v>
      </c>
      <c r="C29" s="29">
        <f>'[1]Interconnection'!$E$56</f>
        <v>20</v>
      </c>
      <c r="D29" s="35" t="s">
        <v>16</v>
      </c>
      <c r="E29" s="30" t="s">
        <v>13</v>
      </c>
      <c r="F29" s="31"/>
      <c r="G29" s="42" t="s">
        <v>17</v>
      </c>
      <c r="H29" s="33" t="s">
        <v>0</v>
      </c>
      <c r="I29" s="34">
        <f t="shared" si="1"/>
        <v>0</v>
      </c>
    </row>
    <row r="30" spans="1:9" s="6" customFormat="1" ht="25.5" customHeight="1">
      <c r="A30" s="44">
        <v>11</v>
      </c>
      <c r="B30" s="45" t="s">
        <v>46</v>
      </c>
      <c r="C30" s="39">
        <f>'[1]Interconnection'!$E$60</f>
        <v>20</v>
      </c>
      <c r="D30" s="52" t="s">
        <v>16</v>
      </c>
      <c r="E30" s="46" t="s">
        <v>13</v>
      </c>
      <c r="F30" s="47"/>
      <c r="G30" s="40" t="s">
        <v>17</v>
      </c>
      <c r="H30" s="48" t="s">
        <v>0</v>
      </c>
      <c r="I30" s="49">
        <f t="shared" si="1"/>
        <v>0</v>
      </c>
    </row>
    <row r="31" spans="1:9" s="6" customFormat="1" ht="92.25" customHeight="1">
      <c r="A31" s="27">
        <v>12</v>
      </c>
      <c r="B31" s="28" t="s">
        <v>45</v>
      </c>
      <c r="C31" s="29">
        <f>'[1]Interconnection'!$E$65</f>
        <v>20</v>
      </c>
      <c r="D31" s="35" t="s">
        <v>16</v>
      </c>
      <c r="E31" s="30" t="s">
        <v>13</v>
      </c>
      <c r="F31" s="31"/>
      <c r="G31" s="42" t="s">
        <v>17</v>
      </c>
      <c r="H31" s="33" t="s">
        <v>0</v>
      </c>
      <c r="I31" s="34">
        <f t="shared" si="1"/>
        <v>0</v>
      </c>
    </row>
    <row r="32" spans="1:9" ht="19.5" customHeight="1">
      <c r="A32" s="27"/>
      <c r="B32" s="37"/>
      <c r="C32" s="29"/>
      <c r="D32" s="30"/>
      <c r="E32" s="30"/>
      <c r="F32" s="31"/>
      <c r="G32" s="10"/>
      <c r="H32" s="10" t="s">
        <v>0</v>
      </c>
      <c r="I32" s="38">
        <f>SUM(I20:I31)</f>
        <v>0</v>
      </c>
    </row>
    <row r="33" spans="1:9" ht="19.5" customHeight="1">
      <c r="A33" s="27"/>
      <c r="B33" s="53" t="s">
        <v>56</v>
      </c>
      <c r="C33" s="54">
        <v>1</v>
      </c>
      <c r="D33" s="55" t="s">
        <v>31</v>
      </c>
      <c r="E33" s="46"/>
      <c r="F33" s="56">
        <f>I32</f>
        <v>0</v>
      </c>
      <c r="G33" s="13" t="s">
        <v>39</v>
      </c>
      <c r="H33" s="10" t="s">
        <v>0</v>
      </c>
      <c r="I33" s="38">
        <f>C33*F33</f>
        <v>0</v>
      </c>
    </row>
    <row r="34" spans="1:9" ht="19.5" customHeight="1">
      <c r="A34" s="27"/>
      <c r="B34" s="53"/>
      <c r="C34" s="54"/>
      <c r="D34" s="55"/>
      <c r="E34" s="46"/>
      <c r="F34" s="56"/>
      <c r="G34" s="10" t="s">
        <v>42</v>
      </c>
      <c r="H34" s="10" t="s">
        <v>0</v>
      </c>
      <c r="I34" s="38">
        <f>I18+I33</f>
        <v>0</v>
      </c>
    </row>
    <row r="35" spans="1:9" ht="19.5" customHeight="1">
      <c r="A35" s="27"/>
      <c r="B35" s="53"/>
      <c r="C35" s="54"/>
      <c r="D35" s="55"/>
      <c r="E35" s="46"/>
      <c r="F35" s="56"/>
      <c r="G35" s="7"/>
      <c r="H35" s="7"/>
      <c r="I35" s="41"/>
    </row>
    <row r="36" spans="1:9" ht="27" customHeight="1">
      <c r="A36" s="25" t="s">
        <v>88</v>
      </c>
      <c r="B36" s="11"/>
      <c r="C36" s="12"/>
      <c r="D36" s="11"/>
      <c r="E36" s="11"/>
      <c r="F36" s="11"/>
      <c r="G36" s="11"/>
      <c r="H36" s="11"/>
      <c r="I36" s="26"/>
    </row>
    <row r="37" spans="1:9" ht="134.25" customHeight="1">
      <c r="A37" s="27">
        <v>1</v>
      </c>
      <c r="B37" s="43" t="s">
        <v>20</v>
      </c>
      <c r="C37" s="62">
        <f>'[2]P.E Rising 6 dia'!$B$10</f>
        <v>14000</v>
      </c>
      <c r="D37" s="30" t="s">
        <v>1</v>
      </c>
      <c r="E37" s="30" t="s">
        <v>13</v>
      </c>
      <c r="F37" s="31"/>
      <c r="G37" s="42" t="s">
        <v>6</v>
      </c>
      <c r="H37" s="33" t="s">
        <v>0</v>
      </c>
      <c r="I37" s="34">
        <f>SUM(C37*F37/1000)</f>
        <v>0</v>
      </c>
    </row>
    <row r="38" spans="1:9" ht="51">
      <c r="A38" s="27">
        <v>2</v>
      </c>
      <c r="B38" s="28" t="s">
        <v>21</v>
      </c>
      <c r="C38" s="29"/>
      <c r="D38" s="35"/>
      <c r="E38" s="30"/>
      <c r="F38" s="31"/>
      <c r="G38" s="36"/>
      <c r="H38" s="33"/>
      <c r="I38" s="34"/>
    </row>
    <row r="39" spans="1:9" s="6" customFormat="1" ht="24" customHeight="1">
      <c r="A39" s="44"/>
      <c r="B39" s="57" t="s">
        <v>57</v>
      </c>
      <c r="C39" s="39">
        <f>'[2]P.E Rising 6 dia'!$B$16</f>
        <v>2000</v>
      </c>
      <c r="D39" s="52" t="s">
        <v>4</v>
      </c>
      <c r="E39" s="46" t="s">
        <v>13</v>
      </c>
      <c r="F39" s="47"/>
      <c r="G39" s="58" t="s">
        <v>5</v>
      </c>
      <c r="H39" s="48" t="s">
        <v>0</v>
      </c>
      <c r="I39" s="49">
        <f>SUM(C39*F39)</f>
        <v>0</v>
      </c>
    </row>
    <row r="40" spans="1:9" s="6" customFormat="1" ht="24" customHeight="1">
      <c r="A40" s="44">
        <v>3</v>
      </c>
      <c r="B40" s="45" t="s">
        <v>58</v>
      </c>
      <c r="C40" s="39"/>
      <c r="D40" s="52"/>
      <c r="E40" s="46"/>
      <c r="F40" s="47"/>
      <c r="G40" s="58"/>
      <c r="H40" s="48"/>
      <c r="I40" s="49"/>
    </row>
    <row r="41" spans="1:9" s="3" customFormat="1" ht="12.75">
      <c r="A41" s="59" t="s">
        <v>59</v>
      </c>
      <c r="B41" s="28" t="s">
        <v>61</v>
      </c>
      <c r="C41" s="29">
        <f>'[2]P.E Rising 6 dia'!$B$24</f>
        <v>2</v>
      </c>
      <c r="D41" s="35" t="s">
        <v>23</v>
      </c>
      <c r="E41" s="30" t="s">
        <v>13</v>
      </c>
      <c r="F41" s="31"/>
      <c r="G41" s="36" t="s">
        <v>17</v>
      </c>
      <c r="H41" s="33" t="s">
        <v>0</v>
      </c>
      <c r="I41" s="34">
        <f>SUM(C41*F41)</f>
        <v>0</v>
      </c>
    </row>
    <row r="42" spans="1:9" s="3" customFormat="1" ht="12.75">
      <c r="A42" s="59" t="s">
        <v>60</v>
      </c>
      <c r="B42" s="28" t="s">
        <v>62</v>
      </c>
      <c r="C42" s="29">
        <f>'[2]P.E Rising 6 dia'!$B$30</f>
        <v>2</v>
      </c>
      <c r="D42" s="35" t="s">
        <v>23</v>
      </c>
      <c r="E42" s="30" t="s">
        <v>13</v>
      </c>
      <c r="F42" s="31"/>
      <c r="G42" s="36" t="s">
        <v>17</v>
      </c>
      <c r="H42" s="33" t="s">
        <v>0</v>
      </c>
      <c r="I42" s="34">
        <f>SUM(C42*F42)</f>
        <v>0</v>
      </c>
    </row>
    <row r="43" spans="1:9" s="3" customFormat="1" ht="12.75">
      <c r="A43" s="59" t="s">
        <v>63</v>
      </c>
      <c r="B43" s="28" t="s">
        <v>64</v>
      </c>
      <c r="C43" s="29">
        <f>'[2]P.E Rising 6 dia'!$B$36</f>
        <v>1</v>
      </c>
      <c r="D43" s="35" t="s">
        <v>22</v>
      </c>
      <c r="E43" s="30" t="s">
        <v>13</v>
      </c>
      <c r="F43" s="31"/>
      <c r="G43" s="36" t="s">
        <v>17</v>
      </c>
      <c r="H43" s="33" t="s">
        <v>0</v>
      </c>
      <c r="I43" s="34">
        <f>SUM(C43*F43)</f>
        <v>0</v>
      </c>
    </row>
    <row r="44" spans="1:9" s="6" customFormat="1" ht="12.75">
      <c r="A44" s="59" t="s">
        <v>65</v>
      </c>
      <c r="B44" s="28" t="s">
        <v>66</v>
      </c>
      <c r="C44" s="60"/>
      <c r="D44" s="46"/>
      <c r="E44" s="46"/>
      <c r="F44" s="46"/>
      <c r="G44" s="46"/>
      <c r="H44" s="46"/>
      <c r="I44" s="61"/>
    </row>
    <row r="45" spans="1:9" s="6" customFormat="1" ht="17.25" customHeight="1">
      <c r="A45" s="44"/>
      <c r="B45" s="57" t="s">
        <v>67</v>
      </c>
      <c r="C45" s="39">
        <f>'[2]P.E Rising 6 dia'!$B$42</f>
        <v>2</v>
      </c>
      <c r="D45" s="52" t="s">
        <v>23</v>
      </c>
      <c r="E45" s="46" t="s">
        <v>13</v>
      </c>
      <c r="F45" s="47"/>
      <c r="G45" s="58" t="s">
        <v>17</v>
      </c>
      <c r="H45" s="48" t="s">
        <v>0</v>
      </c>
      <c r="I45" s="49">
        <f aca="true" t="shared" si="2" ref="I45:I51">SUM(C45*F45)</f>
        <v>0</v>
      </c>
    </row>
    <row r="46" spans="1:9" s="6" customFormat="1" ht="17.25" customHeight="1">
      <c r="A46" s="44"/>
      <c r="B46" s="57" t="s">
        <v>68</v>
      </c>
      <c r="C46" s="39">
        <f>'[2]P.E Rising 6 dia'!$B$46</f>
        <v>1</v>
      </c>
      <c r="D46" s="52" t="s">
        <v>22</v>
      </c>
      <c r="E46" s="46" t="s">
        <v>13</v>
      </c>
      <c r="F46" s="47"/>
      <c r="G46" s="58" t="s">
        <v>17</v>
      </c>
      <c r="H46" s="48" t="s">
        <v>0</v>
      </c>
      <c r="I46" s="49">
        <f t="shared" si="2"/>
        <v>0</v>
      </c>
    </row>
    <row r="47" spans="1:9" s="6" customFormat="1" ht="28.5" customHeight="1">
      <c r="A47" s="59" t="s">
        <v>69</v>
      </c>
      <c r="B47" s="28" t="s">
        <v>70</v>
      </c>
      <c r="C47" s="29">
        <f>'[2]P.E Rising 6 dia'!$B$52</f>
        <v>15</v>
      </c>
      <c r="D47" s="35" t="s">
        <v>23</v>
      </c>
      <c r="E47" s="30" t="s">
        <v>13</v>
      </c>
      <c r="F47" s="31"/>
      <c r="G47" s="36" t="s">
        <v>17</v>
      </c>
      <c r="H47" s="33" t="s">
        <v>0</v>
      </c>
      <c r="I47" s="34">
        <f t="shared" si="2"/>
        <v>0</v>
      </c>
    </row>
    <row r="48" spans="1:9" s="6" customFormat="1" ht="21.75" customHeight="1">
      <c r="A48" s="44">
        <v>7</v>
      </c>
      <c r="B48" s="45" t="s">
        <v>71</v>
      </c>
      <c r="C48" s="39">
        <f>'[2]P.E Rising 6 dia'!$B$58</f>
        <v>1</v>
      </c>
      <c r="D48" s="52" t="s">
        <v>22</v>
      </c>
      <c r="E48" s="46" t="s">
        <v>13</v>
      </c>
      <c r="F48" s="47"/>
      <c r="G48" s="58" t="s">
        <v>17</v>
      </c>
      <c r="H48" s="48" t="s">
        <v>0</v>
      </c>
      <c r="I48" s="49">
        <f t="shared" si="2"/>
        <v>0</v>
      </c>
    </row>
    <row r="49" spans="1:9" s="6" customFormat="1" ht="93.75" customHeight="1">
      <c r="A49" s="27">
        <v>8</v>
      </c>
      <c r="B49" s="28" t="s">
        <v>72</v>
      </c>
      <c r="C49" s="29">
        <f>'[2]P.E Rising 6 dia'!$B$64</f>
        <v>1</v>
      </c>
      <c r="D49" s="35" t="s">
        <v>73</v>
      </c>
      <c r="E49" s="30" t="s">
        <v>13</v>
      </c>
      <c r="F49" s="31"/>
      <c r="G49" s="36" t="s">
        <v>19</v>
      </c>
      <c r="H49" s="33" t="s">
        <v>0</v>
      </c>
      <c r="I49" s="34">
        <f t="shared" si="2"/>
        <v>0</v>
      </c>
    </row>
    <row r="50" spans="1:9" s="6" customFormat="1" ht="180.75" customHeight="1">
      <c r="A50" s="27">
        <v>9</v>
      </c>
      <c r="B50" s="74" t="s">
        <v>93</v>
      </c>
      <c r="C50" s="29">
        <f>'[2]P.E Rising 6 dia'!$B$70</f>
        <v>1</v>
      </c>
      <c r="D50" s="35" t="s">
        <v>22</v>
      </c>
      <c r="E50" s="30" t="s">
        <v>13</v>
      </c>
      <c r="F50" s="31"/>
      <c r="G50" s="36" t="s">
        <v>17</v>
      </c>
      <c r="H50" s="33" t="s">
        <v>0</v>
      </c>
      <c r="I50" s="34">
        <f t="shared" si="2"/>
        <v>0</v>
      </c>
    </row>
    <row r="51" spans="1:9" s="6" customFormat="1" ht="25.5">
      <c r="A51" s="27">
        <v>10</v>
      </c>
      <c r="B51" s="28" t="s">
        <v>74</v>
      </c>
      <c r="C51" s="29">
        <f>'[2]P.E Rising 6 dia'!$B$76</f>
        <v>1</v>
      </c>
      <c r="D51" s="35" t="s">
        <v>22</v>
      </c>
      <c r="E51" s="30" t="s">
        <v>13</v>
      </c>
      <c r="F51" s="31"/>
      <c r="G51" s="36" t="s">
        <v>17</v>
      </c>
      <c r="H51" s="33" t="s">
        <v>0</v>
      </c>
      <c r="I51" s="34">
        <f t="shared" si="2"/>
        <v>0</v>
      </c>
    </row>
    <row r="52" spans="1:9" s="6" customFormat="1" ht="38.25">
      <c r="A52" s="27">
        <v>11</v>
      </c>
      <c r="B52" s="28" t="s">
        <v>24</v>
      </c>
      <c r="C52" s="29">
        <f>'[2]P.E Rising 6 dia'!$B$84</f>
        <v>12600</v>
      </c>
      <c r="D52" s="62" t="s">
        <v>1</v>
      </c>
      <c r="E52" s="30" t="s">
        <v>13</v>
      </c>
      <c r="F52" s="31"/>
      <c r="G52" s="42" t="s">
        <v>6</v>
      </c>
      <c r="H52" s="33" t="s">
        <v>0</v>
      </c>
      <c r="I52" s="34">
        <f>SUM(C52*F52/1000)</f>
        <v>0</v>
      </c>
    </row>
    <row r="53" spans="1:9" ht="21.75" customHeight="1">
      <c r="A53" s="27"/>
      <c r="B53" s="37"/>
      <c r="C53" s="29"/>
      <c r="D53" s="30"/>
      <c r="E53" s="30"/>
      <c r="F53" s="31"/>
      <c r="G53" s="10"/>
      <c r="H53" s="10" t="s">
        <v>0</v>
      </c>
      <c r="I53" s="38">
        <f>SUM(I37:I52)</f>
        <v>0</v>
      </c>
    </row>
    <row r="54" spans="1:9" ht="27" customHeight="1">
      <c r="A54" s="25" t="s">
        <v>75</v>
      </c>
      <c r="B54" s="11"/>
      <c r="C54" s="12"/>
      <c r="D54" s="11"/>
      <c r="E54" s="11"/>
      <c r="F54" s="11"/>
      <c r="G54" s="11"/>
      <c r="H54" s="11"/>
      <c r="I54" s="26"/>
    </row>
    <row r="55" spans="1:9" ht="135" customHeight="1">
      <c r="A55" s="27">
        <v>1</v>
      </c>
      <c r="B55" s="43" t="s">
        <v>20</v>
      </c>
      <c r="C55" s="63">
        <f>'[2]Distribution System'!$B$16</f>
        <v>7500</v>
      </c>
      <c r="D55" s="30" t="s">
        <v>1</v>
      </c>
      <c r="E55" s="30" t="s">
        <v>13</v>
      </c>
      <c r="F55" s="31"/>
      <c r="G55" s="42" t="s">
        <v>6</v>
      </c>
      <c r="H55" s="33" t="s">
        <v>0</v>
      </c>
      <c r="I55" s="34">
        <f>SUM(C55*F55/1000)</f>
        <v>0</v>
      </c>
    </row>
    <row r="56" spans="1:9" ht="48">
      <c r="A56" s="27">
        <v>2</v>
      </c>
      <c r="B56" s="43" t="s">
        <v>76</v>
      </c>
      <c r="C56" s="29"/>
      <c r="D56" s="30"/>
      <c r="E56" s="30"/>
      <c r="F56" s="31"/>
      <c r="G56" s="42"/>
      <c r="H56" s="33"/>
      <c r="I56" s="34"/>
    </row>
    <row r="57" spans="1:9" s="6" customFormat="1" ht="20.25" customHeight="1">
      <c r="A57" s="44"/>
      <c r="B57" s="64" t="s">
        <v>77</v>
      </c>
      <c r="C57" s="39">
        <f>'[2]Distribution System'!$B$22</f>
        <v>750</v>
      </c>
      <c r="D57" s="52" t="s">
        <v>4</v>
      </c>
      <c r="E57" s="46" t="s">
        <v>13</v>
      </c>
      <c r="F57" s="47"/>
      <c r="G57" s="40" t="s">
        <v>5</v>
      </c>
      <c r="H57" s="48" t="s">
        <v>0</v>
      </c>
      <c r="I57" s="49">
        <f>SUM(C57*F57)</f>
        <v>0</v>
      </c>
    </row>
    <row r="58" spans="1:9" s="6" customFormat="1" ht="20.25" customHeight="1">
      <c r="A58" s="44"/>
      <c r="B58" s="64" t="s">
        <v>78</v>
      </c>
      <c r="C58" s="39">
        <f>'[2]Distribution System'!$B$26</f>
        <v>500</v>
      </c>
      <c r="D58" s="52" t="s">
        <v>4</v>
      </c>
      <c r="E58" s="46" t="s">
        <v>13</v>
      </c>
      <c r="F58" s="47"/>
      <c r="G58" s="40" t="s">
        <v>5</v>
      </c>
      <c r="H58" s="48" t="s">
        <v>0</v>
      </c>
      <c r="I58" s="49">
        <f>SUM(C58*F58)</f>
        <v>0</v>
      </c>
    </row>
    <row r="59" spans="1:9" ht="18" customHeight="1">
      <c r="A59" s="27">
        <v>3</v>
      </c>
      <c r="B59" s="43" t="s">
        <v>58</v>
      </c>
      <c r="C59" s="29"/>
      <c r="D59" s="30"/>
      <c r="E59" s="30"/>
      <c r="F59" s="31"/>
      <c r="G59" s="42"/>
      <c r="H59" s="33"/>
      <c r="I59" s="34"/>
    </row>
    <row r="60" spans="1:9" ht="18" customHeight="1">
      <c r="A60" s="59" t="s">
        <v>79</v>
      </c>
      <c r="B60" s="43" t="s">
        <v>80</v>
      </c>
      <c r="C60" s="29"/>
      <c r="D60" s="30"/>
      <c r="E60" s="30"/>
      <c r="F60" s="31"/>
      <c r="G60" s="42"/>
      <c r="H60" s="33"/>
      <c r="I60" s="34"/>
    </row>
    <row r="61" spans="1:9" s="6" customFormat="1" ht="18" customHeight="1">
      <c r="A61" s="44"/>
      <c r="B61" s="64" t="s">
        <v>77</v>
      </c>
      <c r="C61" s="39">
        <f>'[2]Distribution System'!$B$34</f>
        <v>3</v>
      </c>
      <c r="D61" s="52" t="s">
        <v>16</v>
      </c>
      <c r="E61" s="46" t="s">
        <v>13</v>
      </c>
      <c r="F61" s="47"/>
      <c r="G61" s="40" t="s">
        <v>17</v>
      </c>
      <c r="H61" s="48" t="s">
        <v>0</v>
      </c>
      <c r="I61" s="49">
        <f>SUM(C61*F61)</f>
        <v>0</v>
      </c>
    </row>
    <row r="62" spans="1:9" s="6" customFormat="1" ht="18" customHeight="1">
      <c r="A62" s="44"/>
      <c r="B62" s="64" t="s">
        <v>78</v>
      </c>
      <c r="C62" s="39">
        <f>'[2]Distribution System'!$B$38</f>
        <v>4</v>
      </c>
      <c r="D62" s="52" t="s">
        <v>16</v>
      </c>
      <c r="E62" s="46" t="s">
        <v>13</v>
      </c>
      <c r="F62" s="47"/>
      <c r="G62" s="40" t="s">
        <v>17</v>
      </c>
      <c r="H62" s="48" t="s">
        <v>0</v>
      </c>
      <c r="I62" s="49">
        <f>SUM(C62*F62)</f>
        <v>0</v>
      </c>
    </row>
    <row r="63" spans="1:9" ht="12.75">
      <c r="A63" s="59" t="s">
        <v>81</v>
      </c>
      <c r="B63" s="43" t="s">
        <v>82</v>
      </c>
      <c r="C63" s="29"/>
      <c r="D63" s="30"/>
      <c r="E63" s="30"/>
      <c r="F63" s="31"/>
      <c r="G63" s="42"/>
      <c r="H63" s="33"/>
      <c r="I63" s="34"/>
    </row>
    <row r="64" spans="1:9" s="6" customFormat="1" ht="18" customHeight="1">
      <c r="A64" s="44"/>
      <c r="B64" s="64" t="s">
        <v>77</v>
      </c>
      <c r="C64" s="39">
        <f>'[2]Distribution System'!$B$43</f>
        <v>3</v>
      </c>
      <c r="D64" s="52" t="s">
        <v>16</v>
      </c>
      <c r="E64" s="46" t="s">
        <v>13</v>
      </c>
      <c r="F64" s="47"/>
      <c r="G64" s="40" t="s">
        <v>17</v>
      </c>
      <c r="H64" s="48" t="s">
        <v>0</v>
      </c>
      <c r="I64" s="49">
        <f>SUM(C64*F64)</f>
        <v>0</v>
      </c>
    </row>
    <row r="65" spans="1:9" s="6" customFormat="1" ht="18" customHeight="1">
      <c r="A65" s="44"/>
      <c r="B65" s="64" t="s">
        <v>78</v>
      </c>
      <c r="C65" s="39">
        <f>'[2]Distribution System'!$B$47</f>
        <v>4</v>
      </c>
      <c r="D65" s="52" t="s">
        <v>16</v>
      </c>
      <c r="E65" s="46" t="s">
        <v>13</v>
      </c>
      <c r="F65" s="47"/>
      <c r="G65" s="40" t="s">
        <v>17</v>
      </c>
      <c r="H65" s="48" t="s">
        <v>0</v>
      </c>
      <c r="I65" s="49">
        <f>SUM(C65*F65)</f>
        <v>0</v>
      </c>
    </row>
    <row r="66" spans="1:9" ht="12.75">
      <c r="A66" s="59" t="s">
        <v>83</v>
      </c>
      <c r="B66" s="43" t="s">
        <v>84</v>
      </c>
      <c r="C66" s="29"/>
      <c r="D66" s="30"/>
      <c r="E66" s="30"/>
      <c r="F66" s="31"/>
      <c r="G66" s="42"/>
      <c r="H66" s="33"/>
      <c r="I66" s="34"/>
    </row>
    <row r="67" spans="1:9" s="6" customFormat="1" ht="18" customHeight="1">
      <c r="A67" s="44"/>
      <c r="B67" s="64" t="s">
        <v>77</v>
      </c>
      <c r="C67" s="39">
        <f>'[2]Distribution System'!$B$53</f>
        <v>3</v>
      </c>
      <c r="D67" s="52" t="s">
        <v>16</v>
      </c>
      <c r="E67" s="46" t="s">
        <v>13</v>
      </c>
      <c r="F67" s="47"/>
      <c r="G67" s="40" t="s">
        <v>17</v>
      </c>
      <c r="H67" s="48" t="s">
        <v>0</v>
      </c>
      <c r="I67" s="49">
        <f>SUM(C67*F67)</f>
        <v>0</v>
      </c>
    </row>
    <row r="68" spans="1:9" s="6" customFormat="1" ht="18" customHeight="1">
      <c r="A68" s="44"/>
      <c r="B68" s="64" t="s">
        <v>78</v>
      </c>
      <c r="C68" s="39">
        <f>'[2]Distribution System'!$B$57</f>
        <v>8</v>
      </c>
      <c r="D68" s="52" t="s">
        <v>16</v>
      </c>
      <c r="E68" s="46" t="s">
        <v>13</v>
      </c>
      <c r="F68" s="47"/>
      <c r="G68" s="40" t="s">
        <v>17</v>
      </c>
      <c r="H68" s="48" t="s">
        <v>0</v>
      </c>
      <c r="I68" s="49">
        <f>SUM(C68*F68)</f>
        <v>0</v>
      </c>
    </row>
    <row r="69" spans="1:9" ht="12.75">
      <c r="A69" s="59" t="s">
        <v>85</v>
      </c>
      <c r="B69" s="43" t="s">
        <v>89</v>
      </c>
      <c r="C69" s="29"/>
      <c r="D69" s="30"/>
      <c r="E69" s="30"/>
      <c r="F69" s="31"/>
      <c r="G69" s="42"/>
      <c r="H69" s="33"/>
      <c r="I69" s="34"/>
    </row>
    <row r="70" spans="1:9" s="6" customFormat="1" ht="18" customHeight="1">
      <c r="A70" s="44"/>
      <c r="B70" s="64" t="s">
        <v>68</v>
      </c>
      <c r="C70" s="39">
        <f>'[2]Distribution System'!$B$63</f>
        <v>2</v>
      </c>
      <c r="D70" s="52" t="s">
        <v>16</v>
      </c>
      <c r="E70" s="46" t="s">
        <v>13</v>
      </c>
      <c r="F70" s="47"/>
      <c r="G70" s="40" t="s">
        <v>17</v>
      </c>
      <c r="H70" s="48" t="s">
        <v>0</v>
      </c>
      <c r="I70" s="49">
        <f>SUM(C70*F70)</f>
        <v>0</v>
      </c>
    </row>
    <row r="71" spans="1:9" ht="12.75">
      <c r="A71" s="59">
        <v>4</v>
      </c>
      <c r="B71" s="43" t="s">
        <v>86</v>
      </c>
      <c r="C71" s="29"/>
      <c r="D71" s="30"/>
      <c r="E71" s="30"/>
      <c r="F71" s="31"/>
      <c r="G71" s="42"/>
      <c r="H71" s="33"/>
      <c r="I71" s="34"/>
    </row>
    <row r="72" spans="1:9" s="6" customFormat="1" ht="21" customHeight="1">
      <c r="A72" s="44"/>
      <c r="B72" s="64" t="s">
        <v>77</v>
      </c>
      <c r="C72" s="39">
        <f>'[2]Distribution System'!$B$69</f>
        <v>6</v>
      </c>
      <c r="D72" s="52" t="s">
        <v>18</v>
      </c>
      <c r="E72" s="46" t="s">
        <v>13</v>
      </c>
      <c r="F72" s="47"/>
      <c r="G72" s="40" t="s">
        <v>19</v>
      </c>
      <c r="H72" s="48" t="s">
        <v>0</v>
      </c>
      <c r="I72" s="49">
        <f>SUM(C72*F72)</f>
        <v>0</v>
      </c>
    </row>
    <row r="73" spans="1:9" s="6" customFormat="1" ht="21" customHeight="1">
      <c r="A73" s="44"/>
      <c r="B73" s="64" t="s">
        <v>78</v>
      </c>
      <c r="C73" s="39">
        <f>'[2]Distribution System'!$B$73</f>
        <v>8</v>
      </c>
      <c r="D73" s="52" t="s">
        <v>18</v>
      </c>
      <c r="E73" s="46" t="s">
        <v>13</v>
      </c>
      <c r="F73" s="47"/>
      <c r="G73" s="40" t="s">
        <v>19</v>
      </c>
      <c r="H73" s="48" t="s">
        <v>0</v>
      </c>
      <c r="I73" s="49">
        <f>SUM(C73*F73)</f>
        <v>0</v>
      </c>
    </row>
    <row r="74" spans="1:9" ht="12.75">
      <c r="A74" s="59">
        <v>5</v>
      </c>
      <c r="B74" s="43" t="s">
        <v>92</v>
      </c>
      <c r="C74" s="29"/>
      <c r="D74" s="35"/>
      <c r="E74" s="30"/>
      <c r="F74" s="31"/>
      <c r="G74" s="42"/>
      <c r="H74" s="33"/>
      <c r="I74" s="34"/>
    </row>
    <row r="75" spans="1:9" s="6" customFormat="1" ht="21" customHeight="1">
      <c r="A75" s="44"/>
      <c r="B75" s="64" t="s">
        <v>77</v>
      </c>
      <c r="C75" s="39">
        <f>'[2]Distribution System'!$B$80</f>
        <v>1</v>
      </c>
      <c r="D75" s="52" t="s">
        <v>40</v>
      </c>
      <c r="E75" s="46" t="s">
        <v>13</v>
      </c>
      <c r="F75" s="47"/>
      <c r="G75" s="40" t="s">
        <v>17</v>
      </c>
      <c r="H75" s="48" t="s">
        <v>0</v>
      </c>
      <c r="I75" s="49">
        <f>SUM(C75*F75)</f>
        <v>0</v>
      </c>
    </row>
    <row r="76" spans="1:9" s="6" customFormat="1" ht="21" customHeight="1">
      <c r="A76" s="44"/>
      <c r="B76" s="64" t="s">
        <v>78</v>
      </c>
      <c r="C76" s="39">
        <f>'[2]Distribution System'!$B$84</f>
        <v>1</v>
      </c>
      <c r="D76" s="52" t="s">
        <v>40</v>
      </c>
      <c r="E76" s="46" t="s">
        <v>13</v>
      </c>
      <c r="F76" s="47"/>
      <c r="G76" s="40" t="s">
        <v>17</v>
      </c>
      <c r="H76" s="48" t="s">
        <v>0</v>
      </c>
      <c r="I76" s="49">
        <f>SUM(C76*F76)</f>
        <v>0</v>
      </c>
    </row>
    <row r="77" spans="1:9" s="6" customFormat="1" ht="60">
      <c r="A77" s="27">
        <v>6</v>
      </c>
      <c r="B77" s="43" t="s">
        <v>90</v>
      </c>
      <c r="C77" s="29"/>
      <c r="D77" s="35"/>
      <c r="E77" s="30"/>
      <c r="F77" s="31"/>
      <c r="G77" s="42"/>
      <c r="H77" s="33"/>
      <c r="I77" s="34"/>
    </row>
    <row r="78" spans="1:9" s="6" customFormat="1" ht="21" customHeight="1">
      <c r="A78" s="44"/>
      <c r="B78" s="64" t="s">
        <v>77</v>
      </c>
      <c r="C78" s="39">
        <f>'[2]Distribution System'!$B$90</f>
        <v>1</v>
      </c>
      <c r="D78" s="52" t="s">
        <v>18</v>
      </c>
      <c r="E78" s="46" t="s">
        <v>13</v>
      </c>
      <c r="F78" s="47"/>
      <c r="G78" s="40" t="s">
        <v>19</v>
      </c>
      <c r="H78" s="48" t="s">
        <v>0</v>
      </c>
      <c r="I78" s="49">
        <f>SUM(C78*F78)</f>
        <v>0</v>
      </c>
    </row>
    <row r="79" spans="1:9" s="6" customFormat="1" ht="21" customHeight="1">
      <c r="A79" s="44"/>
      <c r="B79" s="64" t="s">
        <v>78</v>
      </c>
      <c r="C79" s="39">
        <f>'[2]Distribution System'!$B$94</f>
        <v>1</v>
      </c>
      <c r="D79" s="52" t="s">
        <v>18</v>
      </c>
      <c r="E79" s="46" t="s">
        <v>13</v>
      </c>
      <c r="F79" s="47"/>
      <c r="G79" s="40" t="s">
        <v>19</v>
      </c>
      <c r="H79" s="48" t="s">
        <v>0</v>
      </c>
      <c r="I79" s="49">
        <f>SUM(C79*F79)</f>
        <v>0</v>
      </c>
    </row>
    <row r="80" spans="1:9" s="6" customFormat="1" ht="112.5">
      <c r="A80" s="27">
        <v>7</v>
      </c>
      <c r="B80" s="74" t="s">
        <v>87</v>
      </c>
      <c r="C80" s="29">
        <f>'[2]Distribution System'!$B$104</f>
        <v>2</v>
      </c>
      <c r="D80" s="35" t="s">
        <v>16</v>
      </c>
      <c r="E80" s="30" t="s">
        <v>13</v>
      </c>
      <c r="F80" s="31"/>
      <c r="G80" s="42" t="s">
        <v>17</v>
      </c>
      <c r="H80" s="33" t="s">
        <v>0</v>
      </c>
      <c r="I80" s="34">
        <f>SUM(C80*F80)</f>
        <v>0</v>
      </c>
    </row>
    <row r="81" spans="1:9" s="6" customFormat="1" ht="60">
      <c r="A81" s="27">
        <v>6</v>
      </c>
      <c r="B81" s="43" t="s">
        <v>90</v>
      </c>
      <c r="C81" s="29"/>
      <c r="D81" s="35"/>
      <c r="E81" s="30"/>
      <c r="F81" s="31"/>
      <c r="G81" s="42"/>
      <c r="H81" s="33"/>
      <c r="I81" s="34"/>
    </row>
    <row r="82" spans="1:9" s="6" customFormat="1" ht="21" customHeight="1">
      <c r="A82" s="44"/>
      <c r="B82" s="64" t="s">
        <v>77</v>
      </c>
      <c r="C82" s="39">
        <f>'[2]Distribution System'!$B$110</f>
        <v>1</v>
      </c>
      <c r="D82" s="52" t="s">
        <v>40</v>
      </c>
      <c r="E82" s="46" t="s">
        <v>13</v>
      </c>
      <c r="F82" s="47"/>
      <c r="G82" s="40" t="s">
        <v>17</v>
      </c>
      <c r="H82" s="48" t="s">
        <v>0</v>
      </c>
      <c r="I82" s="49">
        <f>SUM(C82*F82)</f>
        <v>0</v>
      </c>
    </row>
    <row r="83" spans="1:9" s="6" customFormat="1" ht="21" customHeight="1">
      <c r="A83" s="44"/>
      <c r="B83" s="64" t="s">
        <v>78</v>
      </c>
      <c r="C83" s="39">
        <f>'[2]Distribution System'!$B$114</f>
        <v>1</v>
      </c>
      <c r="D83" s="52" t="s">
        <v>40</v>
      </c>
      <c r="E83" s="46" t="s">
        <v>13</v>
      </c>
      <c r="F83" s="47"/>
      <c r="G83" s="40" t="s">
        <v>17</v>
      </c>
      <c r="H83" s="48" t="s">
        <v>0</v>
      </c>
      <c r="I83" s="49">
        <f>SUM(C83*F83)</f>
        <v>0</v>
      </c>
    </row>
    <row r="84" spans="1:9" ht="35.25" customHeight="1">
      <c r="A84" s="27">
        <v>7</v>
      </c>
      <c r="B84" s="43" t="s">
        <v>24</v>
      </c>
      <c r="C84" s="29">
        <f>'[2]Distribution System'!$B$122</f>
        <v>6750</v>
      </c>
      <c r="D84" s="30" t="s">
        <v>1</v>
      </c>
      <c r="E84" s="30" t="s">
        <v>13</v>
      </c>
      <c r="F84" s="31"/>
      <c r="G84" s="42" t="s">
        <v>6</v>
      </c>
      <c r="H84" s="33" t="s">
        <v>0</v>
      </c>
      <c r="I84" s="34">
        <f>SUM(C84*F84/1000)</f>
        <v>0</v>
      </c>
    </row>
    <row r="85" spans="1:9" ht="21.75" customHeight="1">
      <c r="A85" s="27"/>
      <c r="B85" s="37"/>
      <c r="C85" s="29"/>
      <c r="D85" s="30"/>
      <c r="E85" s="30"/>
      <c r="F85" s="31"/>
      <c r="G85" s="10"/>
      <c r="H85" s="10" t="s">
        <v>0</v>
      </c>
      <c r="I85" s="75">
        <f>SUM(I55:I84)</f>
        <v>0</v>
      </c>
    </row>
    <row r="86" spans="1:9" ht="15">
      <c r="A86" s="27"/>
      <c r="B86" s="37"/>
      <c r="C86" s="29"/>
      <c r="D86" s="30"/>
      <c r="E86" s="30"/>
      <c r="F86" s="31"/>
      <c r="G86" s="7"/>
      <c r="H86" s="7"/>
      <c r="I86" s="41"/>
    </row>
    <row r="87" spans="1:9" ht="20.25">
      <c r="A87" s="84" t="s">
        <v>94</v>
      </c>
      <c r="B87" s="85"/>
      <c r="C87" s="85"/>
      <c r="D87" s="85"/>
      <c r="E87" s="85"/>
      <c r="F87" s="85"/>
      <c r="G87" s="14"/>
      <c r="H87" s="14"/>
      <c r="I87" s="65"/>
    </row>
    <row r="88" spans="1:9" ht="63.75">
      <c r="A88" s="66"/>
      <c r="B88" s="19" t="s">
        <v>95</v>
      </c>
      <c r="C88" s="15">
        <v>1</v>
      </c>
      <c r="D88" s="15" t="s">
        <v>96</v>
      </c>
      <c r="E88" s="16"/>
      <c r="F88" s="15"/>
      <c r="G88" s="17"/>
      <c r="H88" s="18" t="s">
        <v>97</v>
      </c>
      <c r="I88" s="67">
        <f>F88</f>
        <v>0</v>
      </c>
    </row>
    <row r="89" spans="1:9" ht="12.75">
      <c r="A89" s="22"/>
      <c r="B89" s="17"/>
      <c r="C89" s="17"/>
      <c r="D89" s="17"/>
      <c r="E89" s="17"/>
      <c r="F89" s="17"/>
      <c r="G89" s="17"/>
      <c r="H89" s="17"/>
      <c r="I89" s="23"/>
    </row>
    <row r="90" spans="1:9" ht="18">
      <c r="A90" s="68" t="s">
        <v>98</v>
      </c>
      <c r="B90" s="69"/>
      <c r="C90" s="69"/>
      <c r="D90" s="69"/>
      <c r="E90" s="69"/>
      <c r="F90" s="69"/>
      <c r="G90" s="69"/>
      <c r="H90" s="69"/>
      <c r="I90" s="70"/>
    </row>
    <row r="91" spans="1:9" ht="13.5" thickBot="1">
      <c r="A91" s="22"/>
      <c r="B91" s="18" t="s">
        <v>99</v>
      </c>
      <c r="C91" s="17">
        <v>1</v>
      </c>
      <c r="D91" s="18" t="s">
        <v>96</v>
      </c>
      <c r="E91" s="17"/>
      <c r="F91" s="17"/>
      <c r="G91" s="17"/>
      <c r="H91" s="20"/>
      <c r="I91" s="71">
        <f>F91</f>
        <v>0</v>
      </c>
    </row>
    <row r="92" spans="1:9" ht="13.5" thickBot="1">
      <c r="A92" s="72"/>
      <c r="B92" s="21"/>
      <c r="C92" s="21"/>
      <c r="D92" s="21"/>
      <c r="E92" s="21"/>
      <c r="F92" s="21"/>
      <c r="G92" s="20"/>
      <c r="H92" s="21" t="s">
        <v>97</v>
      </c>
      <c r="I92" s="73">
        <f>SUM(I88:I91)</f>
        <v>0</v>
      </c>
    </row>
    <row r="95" spans="2:7" ht="12.75">
      <c r="B95" s="76" t="s">
        <v>103</v>
      </c>
      <c r="G95" s="77" t="s">
        <v>39</v>
      </c>
    </row>
    <row r="97" spans="2:7" ht="12.75">
      <c r="B97" s="77" t="s">
        <v>100</v>
      </c>
      <c r="G97" s="77" t="s">
        <v>39</v>
      </c>
    </row>
    <row r="99" spans="2:9" ht="12.75">
      <c r="B99" s="78" t="s">
        <v>101</v>
      </c>
      <c r="G99" s="77" t="s">
        <v>39</v>
      </c>
      <c r="I99" s="78"/>
    </row>
    <row r="100" ht="12.75">
      <c r="I100" s="77" t="s">
        <v>102</v>
      </c>
    </row>
    <row r="105" spans="1:9" ht="15">
      <c r="A105" s="1"/>
      <c r="B105" s="5"/>
      <c r="C105" s="2"/>
      <c r="D105" s="3"/>
      <c r="E105" s="3"/>
      <c r="F105" s="4"/>
      <c r="G105" s="7"/>
      <c r="H105" s="7"/>
      <c r="I105" s="8"/>
    </row>
  </sheetData>
  <sheetProtection/>
  <mergeCells count="5">
    <mergeCell ref="A1:I1"/>
    <mergeCell ref="C3:D3"/>
    <mergeCell ref="E3:F3"/>
    <mergeCell ref="H3:I3"/>
    <mergeCell ref="A87:F87"/>
  </mergeCells>
  <printOptions/>
  <pageMargins left="1" right="0.25" top="0.62" bottom="0.3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Ihsan Computers Dadu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sarang</dc:creator>
  <cp:keywords/>
  <dc:description/>
  <cp:lastModifiedBy>SPO IT</cp:lastModifiedBy>
  <cp:lastPrinted>2023-04-10T10:57:46Z</cp:lastPrinted>
  <dcterms:created xsi:type="dcterms:W3CDTF">2008-06-19T18:15:50Z</dcterms:created>
  <dcterms:modified xsi:type="dcterms:W3CDTF">2023-05-09T09:00:12Z</dcterms:modified>
  <cp:category/>
  <cp:version/>
  <cp:contentType/>
  <cp:contentStatus/>
</cp:coreProperties>
</file>